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AS\Downloads\"/>
    </mc:Choice>
  </mc:AlternateContent>
  <xr:revisionPtr revIDLastSave="0" documentId="13_ncr:1_{242592E8-E55A-4B67-9899-E25FCD4E11A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LÍNEA 1" sheetId="1" r:id="rId1"/>
    <sheet name="LÍNEA 2" sheetId="2" r:id="rId2"/>
    <sheet name="LÍNEA 3" sheetId="3" r:id="rId3"/>
    <sheet name="LÍNEA 4" sheetId="4" r:id="rId4"/>
    <sheet name="LÍNEA 5" sheetId="5" r:id="rId5"/>
    <sheet name="LÍNEA 6" sheetId="6" r:id="rId6"/>
    <sheet name="LÍNEA 7" sheetId="7" r:id="rId7"/>
    <sheet name="LÍNEA 8" sheetId="8" r:id="rId8"/>
    <sheet name="IMG" sheetId="9" r:id="rId9"/>
    <sheet name="IEDI" sheetId="10" r:id="rId10"/>
  </sheets>
  <definedNames>
    <definedName name="_xlnm._FilterDatabase" localSheetId="0" hidden="1">'LÍNEA 1'!$R$6:$R$54</definedName>
    <definedName name="_xlnm.Print_Area" localSheetId="0">'LÍNEA 1'!$A$1:$AG$54</definedName>
    <definedName name="_xlnm.Print_Area" localSheetId="1">'LÍNEA 2'!$A$1:$AG$39</definedName>
    <definedName name="_xlnm.Print_Area" localSheetId="2">'LÍNEA 3'!$A$1:$AG$35</definedName>
    <definedName name="_xlnm.Print_Area" localSheetId="3">'LÍNEA 4'!$A$1:$AG$15</definedName>
    <definedName name="_xlnm.Print_Area" localSheetId="4">'LÍNEA 5'!$A$1:$AG$18</definedName>
    <definedName name="_xlnm.Print_Area" localSheetId="5">'LÍNEA 6'!$A$1:$AG$31</definedName>
    <definedName name="_xlnm.Print_Area" localSheetId="6">'LÍNEA 7'!$A$1:$AG$23</definedName>
    <definedName name="_xlnm.Print_Area" localSheetId="7">'LÍNEA 8'!$A$1:$AG$20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8" l="1"/>
  <c r="W17" i="8"/>
  <c r="V17" i="8"/>
  <c r="T17" i="8"/>
  <c r="AE16" i="8"/>
  <c r="AE15" i="8"/>
  <c r="T21" i="7"/>
  <c r="T14" i="6" l="1"/>
  <c r="T13" i="6"/>
  <c r="AE20" i="8"/>
  <c r="AE19" i="8"/>
  <c r="AE18" i="8"/>
  <c r="AE14" i="8"/>
  <c r="AE13" i="8"/>
  <c r="AE12" i="8"/>
  <c r="AE11" i="8"/>
  <c r="AE10" i="8"/>
  <c r="AE9" i="8"/>
  <c r="AE8" i="8"/>
  <c r="AE7" i="8"/>
  <c r="AE6" i="8"/>
  <c r="W20" i="8"/>
  <c r="V20" i="8"/>
  <c r="T20" i="8"/>
  <c r="W19" i="8"/>
  <c r="V19" i="8"/>
  <c r="T19" i="8"/>
  <c r="W18" i="8"/>
  <c r="V18" i="8"/>
  <c r="T18" i="8"/>
  <c r="W16" i="8"/>
  <c r="V16" i="8"/>
  <c r="T16" i="8"/>
  <c r="W15" i="8"/>
  <c r="V15" i="8"/>
  <c r="T15" i="8"/>
  <c r="W14" i="8"/>
  <c r="V14" i="8"/>
  <c r="W13" i="8"/>
  <c r="V13" i="8"/>
  <c r="W12" i="8"/>
  <c r="V12" i="8"/>
  <c r="T12" i="8"/>
  <c r="W11" i="8"/>
  <c r="V11" i="8"/>
  <c r="T11" i="8"/>
  <c r="W10" i="8"/>
  <c r="V10" i="8"/>
  <c r="T10" i="8"/>
  <c r="W9" i="8"/>
  <c r="V9" i="8"/>
  <c r="T9" i="8"/>
  <c r="W8" i="8"/>
  <c r="V8" i="8"/>
  <c r="T8" i="8"/>
  <c r="W7" i="8"/>
  <c r="V7" i="8"/>
  <c r="T7" i="8"/>
  <c r="W6" i="8"/>
  <c r="V6" i="8"/>
  <c r="T6" i="8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W23" i="7"/>
  <c r="V23" i="7"/>
  <c r="T23" i="7"/>
  <c r="W22" i="7"/>
  <c r="V22" i="7"/>
  <c r="T22" i="7"/>
  <c r="W21" i="7"/>
  <c r="V21" i="7"/>
  <c r="W20" i="7"/>
  <c r="V20" i="7"/>
  <c r="T20" i="7"/>
  <c r="W19" i="7"/>
  <c r="V19" i="7"/>
  <c r="T19" i="7"/>
  <c r="W18" i="7"/>
  <c r="V18" i="7"/>
  <c r="T18" i="7"/>
  <c r="W17" i="7"/>
  <c r="V17" i="7"/>
  <c r="T17" i="7"/>
  <c r="W16" i="7"/>
  <c r="V16" i="7"/>
  <c r="T16" i="7"/>
  <c r="W15" i="7"/>
  <c r="V15" i="7"/>
  <c r="T15" i="7"/>
  <c r="W14" i="7"/>
  <c r="V14" i="7"/>
  <c r="W13" i="7"/>
  <c r="V13" i="7"/>
  <c r="W12" i="7"/>
  <c r="V12" i="7"/>
  <c r="T12" i="7"/>
  <c r="W11" i="7"/>
  <c r="V11" i="7"/>
  <c r="T11" i="7"/>
  <c r="W10" i="7"/>
  <c r="V10" i="7"/>
  <c r="T10" i="7"/>
  <c r="W9" i="7"/>
  <c r="V9" i="7"/>
  <c r="T9" i="7"/>
  <c r="W8" i="7"/>
  <c r="V8" i="7"/>
  <c r="T8" i="7"/>
  <c r="W7" i="7"/>
  <c r="V7" i="7"/>
  <c r="T7" i="7"/>
  <c r="W6" i="7"/>
  <c r="V6" i="7"/>
  <c r="T6" i="7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V14" i="6"/>
  <c r="W14" i="6"/>
  <c r="V16" i="6"/>
  <c r="W16" i="6"/>
  <c r="V17" i="6"/>
  <c r="W17" i="6"/>
  <c r="V19" i="6"/>
  <c r="W19" i="6"/>
  <c r="V22" i="6"/>
  <c r="W22" i="6"/>
  <c r="V23" i="6"/>
  <c r="W23" i="6"/>
  <c r="V26" i="6"/>
  <c r="W26" i="6"/>
  <c r="V27" i="6"/>
  <c r="W27" i="6"/>
  <c r="V28" i="6"/>
  <c r="W28" i="6"/>
  <c r="V29" i="6"/>
  <c r="W29" i="6"/>
  <c r="V30" i="6"/>
  <c r="W30" i="6"/>
  <c r="V31" i="6"/>
  <c r="W31" i="6"/>
  <c r="T16" i="6"/>
  <c r="T17" i="6"/>
  <c r="T19" i="6"/>
  <c r="T22" i="6"/>
  <c r="T23" i="6"/>
  <c r="T26" i="6"/>
  <c r="T27" i="6"/>
  <c r="T28" i="6"/>
  <c r="T29" i="6"/>
  <c r="T30" i="6"/>
  <c r="T31" i="6"/>
  <c r="T12" i="6"/>
  <c r="T11" i="6"/>
  <c r="T10" i="6"/>
  <c r="T9" i="6"/>
  <c r="T8" i="6"/>
  <c r="T7" i="6"/>
  <c r="W6" i="6"/>
  <c r="V6" i="6"/>
  <c r="T6" i="6"/>
  <c r="AE18" i="5"/>
  <c r="AE17" i="5"/>
  <c r="AE16" i="5"/>
  <c r="AE15" i="5"/>
  <c r="AE14" i="5"/>
  <c r="AE13" i="5"/>
  <c r="AE12" i="5"/>
  <c r="AE11" i="5"/>
  <c r="AE10" i="5"/>
  <c r="AE9" i="5"/>
  <c r="AE8" i="5"/>
  <c r="AE6" i="5"/>
  <c r="T16" i="5"/>
  <c r="V16" i="5"/>
  <c r="W16" i="5"/>
  <c r="T17" i="5"/>
  <c r="V17" i="5"/>
  <c r="W17" i="5"/>
  <c r="W15" i="5"/>
  <c r="V15" i="5"/>
  <c r="T15" i="5"/>
  <c r="W12" i="5"/>
  <c r="V12" i="5"/>
  <c r="T12" i="5"/>
  <c r="W11" i="5"/>
  <c r="V11" i="5"/>
  <c r="T11" i="5"/>
  <c r="W10" i="5"/>
  <c r="V10" i="5"/>
  <c r="T10" i="5"/>
  <c r="W9" i="5"/>
  <c r="V9" i="5"/>
  <c r="T9" i="5"/>
  <c r="W8" i="5"/>
  <c r="V8" i="5"/>
  <c r="T8" i="5"/>
  <c r="W7" i="5"/>
  <c r="V7" i="5"/>
  <c r="T7" i="5"/>
  <c r="W6" i="5"/>
  <c r="V6" i="5"/>
  <c r="T6" i="5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5" i="4"/>
  <c r="W15" i="4"/>
  <c r="T7" i="4"/>
  <c r="T8" i="4"/>
  <c r="T9" i="4"/>
  <c r="T10" i="4"/>
  <c r="T11" i="4"/>
  <c r="T12" i="4"/>
  <c r="T13" i="4"/>
  <c r="T14" i="4"/>
  <c r="T15" i="4"/>
  <c r="W6" i="4"/>
  <c r="V6" i="4"/>
  <c r="T6" i="4"/>
  <c r="AE22" i="3"/>
  <c r="W39" i="2"/>
  <c r="V39" i="2"/>
  <c r="T39" i="2"/>
  <c r="W36" i="2"/>
  <c r="V36" i="2"/>
  <c r="T36" i="2"/>
  <c r="V34" i="2"/>
  <c r="W34" i="2"/>
  <c r="T34" i="2"/>
  <c r="V33" i="2"/>
  <c r="W33" i="2"/>
  <c r="T33" i="2"/>
  <c r="V32" i="2"/>
  <c r="W32" i="2"/>
  <c r="T32" i="2"/>
  <c r="V31" i="2"/>
  <c r="W31" i="2"/>
  <c r="T31" i="2"/>
  <c r="V30" i="2"/>
  <c r="W30" i="2"/>
  <c r="T30" i="2"/>
  <c r="V29" i="2"/>
  <c r="W29" i="2"/>
  <c r="T29" i="2"/>
  <c r="W28" i="2"/>
  <c r="V28" i="2"/>
  <c r="T28" i="2"/>
  <c r="V26" i="2"/>
  <c r="W26" i="2"/>
  <c r="T26" i="2"/>
  <c r="V25" i="2"/>
  <c r="W25" i="2"/>
  <c r="T25" i="2"/>
  <c r="V24" i="2"/>
  <c r="W24" i="2"/>
  <c r="T24" i="2"/>
  <c r="W23" i="2"/>
  <c r="V23" i="2"/>
  <c r="T23" i="2"/>
  <c r="V21" i="2"/>
  <c r="W21" i="2"/>
  <c r="T21" i="2"/>
  <c r="V20" i="2"/>
  <c r="W20" i="2"/>
  <c r="T20" i="2"/>
  <c r="Q17" i="2"/>
  <c r="V17" i="2"/>
  <c r="W17" i="2"/>
  <c r="V18" i="2"/>
  <c r="W18" i="2"/>
  <c r="V19" i="2"/>
  <c r="W19" i="2"/>
  <c r="T16" i="2"/>
  <c r="T17" i="2"/>
  <c r="T18" i="2"/>
  <c r="T19" i="2"/>
  <c r="T15" i="2"/>
  <c r="T13" i="2"/>
  <c r="T11" i="2"/>
  <c r="T12" i="2"/>
  <c r="T7" i="2"/>
  <c r="T8" i="2"/>
  <c r="T9" i="2"/>
  <c r="T10" i="2"/>
  <c r="T6" i="2"/>
  <c r="V16" i="2" l="1"/>
  <c r="W16" i="2"/>
  <c r="W15" i="2"/>
  <c r="V15" i="2"/>
  <c r="V13" i="2"/>
  <c r="W13" i="2"/>
  <c r="V11" i="2"/>
  <c r="W11" i="2"/>
  <c r="V12" i="2"/>
  <c r="W12" i="2"/>
  <c r="V7" i="3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2" i="3"/>
  <c r="W22" i="3"/>
  <c r="V23" i="3"/>
  <c r="W23" i="3"/>
  <c r="V24" i="3"/>
  <c r="W24" i="3"/>
  <c r="V30" i="3"/>
  <c r="W30" i="3"/>
  <c r="V31" i="3"/>
  <c r="W31" i="3"/>
  <c r="V32" i="3"/>
  <c r="W32" i="3"/>
  <c r="V33" i="3"/>
  <c r="W33" i="3"/>
  <c r="V34" i="3"/>
  <c r="W34" i="3"/>
  <c r="V35" i="3"/>
  <c r="W35" i="3"/>
  <c r="W6" i="3"/>
  <c r="W6" i="2"/>
  <c r="V6" i="3"/>
  <c r="V6" i="2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2" i="3"/>
  <c r="T23" i="3"/>
  <c r="T24" i="3"/>
  <c r="T30" i="3"/>
  <c r="T31" i="3"/>
  <c r="T32" i="3"/>
  <c r="T33" i="3"/>
  <c r="T34" i="3"/>
  <c r="T35" i="3"/>
  <c r="T7" i="3"/>
  <c r="T6" i="3"/>
  <c r="AE15" i="4"/>
  <c r="AE14" i="4"/>
  <c r="AE13" i="4"/>
  <c r="AE12" i="4"/>
  <c r="AE11" i="4"/>
  <c r="AE10" i="4"/>
  <c r="AE9" i="4"/>
  <c r="AE8" i="4"/>
  <c r="AE7" i="4"/>
  <c r="AE6" i="4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V9" i="2"/>
  <c r="V10" i="2"/>
  <c r="W9" i="2"/>
  <c r="W10" i="2"/>
  <c r="V8" i="2"/>
  <c r="W8" i="2"/>
  <c r="V7" i="2"/>
  <c r="W7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W6" i="1"/>
  <c r="V6" i="1"/>
  <c r="T6" i="1"/>
  <c r="T8" i="1"/>
  <c r="T46" i="1"/>
  <c r="AE53" i="1"/>
  <c r="AE52" i="1"/>
  <c r="AE51" i="1"/>
  <c r="AE50" i="1"/>
  <c r="AE48" i="1"/>
  <c r="AE49" i="1"/>
  <c r="AE47" i="1"/>
  <c r="AE46" i="1"/>
  <c r="AE26" i="1"/>
  <c r="AE25" i="1"/>
  <c r="AE24" i="1"/>
  <c r="AE23" i="1"/>
  <c r="AE22" i="1"/>
  <c r="AE21" i="1"/>
  <c r="AE17" i="1"/>
  <c r="AE18" i="1"/>
  <c r="AE19" i="1"/>
  <c r="AE20" i="1"/>
  <c r="AE16" i="1"/>
  <c r="AE45" i="1"/>
  <c r="AE44" i="1"/>
  <c r="AE43" i="1"/>
  <c r="AE42" i="1"/>
  <c r="AE40" i="1"/>
  <c r="AE39" i="1"/>
  <c r="AE38" i="1"/>
  <c r="AE37" i="1"/>
  <c r="AE36" i="1"/>
  <c r="AE34" i="1"/>
  <c r="AE33" i="1"/>
  <c r="AE32" i="1"/>
  <c r="AE31" i="1"/>
  <c r="AE30" i="1"/>
  <c r="AE28" i="1"/>
  <c r="AE27" i="1"/>
  <c r="W25" i="1"/>
  <c r="V25" i="1"/>
  <c r="W20" i="1"/>
  <c r="V20" i="1"/>
  <c r="AE15" i="1"/>
  <c r="AE14" i="1"/>
  <c r="AE13" i="1"/>
  <c r="AE12" i="1"/>
  <c r="AE11" i="1"/>
  <c r="AE10" i="1"/>
  <c r="AE9" i="1"/>
  <c r="AE8" i="1"/>
  <c r="AE7" i="1"/>
  <c r="AE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1" i="1"/>
  <c r="W21" i="1"/>
  <c r="V22" i="1"/>
  <c r="W22" i="1"/>
  <c r="V23" i="1"/>
  <c r="W23" i="1"/>
  <c r="V24" i="1"/>
  <c r="W24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T7" i="1"/>
  <c r="T9" i="1"/>
  <c r="T10" i="1"/>
  <c r="T11" i="1"/>
  <c r="T12" i="1"/>
  <c r="T13" i="1"/>
  <c r="T14" i="1"/>
  <c r="T15" i="1"/>
  <c r="T16" i="1"/>
  <c r="T21" i="1"/>
  <c r="T22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7" i="1"/>
  <c r="T48" i="1"/>
  <c r="T49" i="1"/>
  <c r="T50" i="1"/>
  <c r="T51" i="1"/>
  <c r="T52" i="1"/>
  <c r="T53" i="1"/>
  <c r="T54" i="1"/>
  <c r="Q7" i="8" l="1"/>
  <c r="Q8" i="8"/>
  <c r="Q9" i="8"/>
  <c r="Q10" i="8"/>
  <c r="Q11" i="8"/>
  <c r="Q12" i="8"/>
  <c r="Q13" i="8"/>
  <c r="Q14" i="8"/>
  <c r="Q15" i="8"/>
  <c r="Q16" i="8"/>
  <c r="Q18" i="8"/>
  <c r="Q19" i="8"/>
  <c r="Q20" i="8"/>
  <c r="Q6" i="8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6" i="7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6" i="6"/>
  <c r="Q7" i="5"/>
  <c r="Q8" i="5"/>
  <c r="Q9" i="5"/>
  <c r="Q10" i="5"/>
  <c r="Q11" i="5"/>
  <c r="Q12" i="5"/>
  <c r="Q13" i="5"/>
  <c r="Q14" i="5"/>
  <c r="Q15" i="5"/>
  <c r="Q16" i="5"/>
  <c r="Q17" i="5"/>
  <c r="Q18" i="5"/>
  <c r="Q6" i="5"/>
  <c r="Q7" i="4"/>
  <c r="Q8" i="4"/>
  <c r="Q9" i="4"/>
  <c r="Q10" i="4"/>
  <c r="Q11" i="4"/>
  <c r="Q12" i="4"/>
  <c r="Q13" i="4"/>
  <c r="Q14" i="4"/>
  <c r="Q15" i="4"/>
  <c r="Q6" i="4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6" i="3"/>
  <c r="Q7" i="2"/>
  <c r="Q8" i="2"/>
  <c r="Q9" i="2"/>
  <c r="Q10" i="2"/>
  <c r="Q11" i="2"/>
  <c r="Q12" i="2"/>
  <c r="Q13" i="2"/>
  <c r="Q14" i="2"/>
  <c r="Q15" i="2"/>
  <c r="Q16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6" i="2"/>
  <c r="Q7" i="1"/>
  <c r="Q8" i="1"/>
  <c r="Q9" i="1"/>
  <c r="Q10" i="1"/>
  <c r="Q11" i="1"/>
  <c r="Q12" i="1"/>
  <c r="Q13" i="1"/>
  <c r="Q14" i="1"/>
  <c r="Q1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Q35" authorId="0" shapeId="0" xr:uid="{E7EEFFD6-1D4E-45D8-8E28-412B6201889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CONSULTAR LOS RESULTADOS DEL CONVENIO CON UDES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N17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Páramo de Guantiva la Rusia </t>
        </r>
      </text>
    </comment>
    <comment ref="P1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Páramo de Santurban </t>
        </r>
      </text>
    </comment>
    <comment ref="AB17" authorId="0" shapeId="0" xr:uid="{264C4DE0-19EF-4DD2-B44F-60C1ACD24BB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Páramo de Guantiva la Rusia </t>
        </r>
      </text>
    </comment>
    <comment ref="AD17" authorId="0" shapeId="0" xr:uid="{0251B5DB-DD54-49AF-9ADC-C5C8BD43ED9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Páramo de Santurban </t>
        </r>
      </text>
    </comment>
    <comment ref="M24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 xml:space="preserve">USUARIO:
</t>
        </r>
        <r>
          <rPr>
            <sz val="9"/>
            <color indexed="81"/>
            <rFont val="Tahoma"/>
            <family val="2"/>
          </rPr>
          <t>POMCA MEDIO BAJO RÍO SUAREZ</t>
        </r>
      </text>
    </comment>
    <comment ref="N24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RÍO SOGAMOSO </t>
        </r>
      </text>
    </comment>
    <comment ref="O24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POMCA Afluentes directos río Lebrija Medio </t>
        </r>
      </text>
    </comment>
    <comment ref="P24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 xml:space="preserve">USUARIO:POMCA </t>
        </r>
        <r>
          <rPr>
            <sz val="9"/>
            <color indexed="81"/>
            <rFont val="Tahoma"/>
            <family val="2"/>
          </rPr>
          <t xml:space="preserve">RÍO CARARE MINERO </t>
        </r>
      </text>
    </comment>
    <comment ref="AA24" authorId="0" shapeId="0" xr:uid="{6637E73C-2710-44D2-AF46-04BFFF70E32D}">
      <text>
        <r>
          <rPr>
            <b/>
            <sz val="9"/>
            <color indexed="81"/>
            <rFont val="Tahoma"/>
            <family val="2"/>
          </rPr>
          <t xml:space="preserve">USUARIO:
</t>
        </r>
        <r>
          <rPr>
            <sz val="9"/>
            <color indexed="81"/>
            <rFont val="Tahoma"/>
            <family val="2"/>
          </rPr>
          <t>POMCA MEDIO BAJO RÍO SUAREZ</t>
        </r>
      </text>
    </comment>
    <comment ref="AB24" authorId="0" shapeId="0" xr:uid="{204C327D-BD8F-48B5-8D9B-1FDFC6DEC5A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RÍO SOGAMOSO </t>
        </r>
      </text>
    </comment>
    <comment ref="AC24" authorId="0" shapeId="0" xr:uid="{D88A137B-8D07-44C6-848C-A7003AFE463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POMCA Afluentes directos río Lebrija Medio </t>
        </r>
      </text>
    </comment>
    <comment ref="AD24" authorId="0" shapeId="0" xr:uid="{C495030F-59BC-4F4B-A73A-5C36C79FCE3E}">
      <text>
        <r>
          <rPr>
            <b/>
            <sz val="9"/>
            <color indexed="81"/>
            <rFont val="Tahoma"/>
            <family val="2"/>
          </rPr>
          <t xml:space="preserve">USUARIO:POMCA </t>
        </r>
        <r>
          <rPr>
            <sz val="9"/>
            <color indexed="81"/>
            <rFont val="Tahoma"/>
            <family val="2"/>
          </rPr>
          <t xml:space="preserve">RÍO CARARE MINERO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M15" authorId="0" shapeId="0" xr:uid="{EE5B38EE-2071-40D9-B2C1-CCD137581EE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esta meta con el Ing. Pacheco. En la presentación quedaron 6 </t>
        </r>
      </text>
    </comment>
    <comment ref="AA15" authorId="0" shapeId="0" xr:uid="{499754EA-78AE-4598-8027-7DD6FD626E6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esta meta con el Ing. Pacheco. En la presentación quedaron 6 </t>
        </r>
      </text>
    </comment>
  </commentList>
</comments>
</file>

<file path=xl/sharedStrings.xml><?xml version="1.0" encoding="utf-8"?>
<sst xmlns="http://schemas.openxmlformats.org/spreadsheetml/2006/main" count="2135" uniqueCount="1047">
  <si>
    <t>LÍNEA ESTARTÉGICA No. 1. CRECIMIENTO SOSTENIBLE, EFICIENTE Y COMPETITIVO DE LOS SECTORES PRODUCTIVOS</t>
  </si>
  <si>
    <t>ARTICULACIÓN PARA LA GESTIÓN AMBIENTAL REGIONAL</t>
  </si>
  <si>
    <t>ODS</t>
  </si>
  <si>
    <t>PND 2022-2026</t>
  </si>
  <si>
    <t>PDD 2020-2023</t>
  </si>
  <si>
    <t>PLAN DE GESTIÓN AMBIENTAL REGIONAL PGAR 2022 - 2033</t>
  </si>
  <si>
    <t>METAS - PGAR</t>
  </si>
  <si>
    <t>ARTICULACIÓN CON INDICADORES MINIMOS DE GESTIÓN</t>
  </si>
  <si>
    <t>ARTICULACIÓN CON EL ÍNDICE DE EVALUACIÓN DEL DESEMPEÑO INSTITUCIONAL</t>
  </si>
  <si>
    <t>PLAN DE ACCIÓN CUATRIANUAL - PAC</t>
  </si>
  <si>
    <t>META PAC</t>
  </si>
  <si>
    <t xml:space="preserve">TRANSFORMACIONES </t>
  </si>
  <si>
    <t>META</t>
  </si>
  <si>
    <t>SECTOR</t>
  </si>
  <si>
    <t>PROGRAMA</t>
  </si>
  <si>
    <t xml:space="preserve">PROGRAMA </t>
  </si>
  <si>
    <t xml:space="preserve">CÓD PGAR </t>
  </si>
  <si>
    <t xml:space="preserve">PROYECTO </t>
  </si>
  <si>
    <t>CÓD INDICADOR PRODUCTO (DNP)</t>
  </si>
  <si>
    <t xml:space="preserve">INDICADOR DE PRODUCTO </t>
  </si>
  <si>
    <t>UNIDAD DE MEDIDA</t>
  </si>
  <si>
    <t xml:space="preserve">TOTAL </t>
  </si>
  <si>
    <t>CLASIFICACIÓN PARA EJECUCIÓN</t>
  </si>
  <si>
    <t>IMG</t>
  </si>
  <si>
    <t>DESCRIPCIÓN IMG</t>
  </si>
  <si>
    <t>IEDI</t>
  </si>
  <si>
    <t>TIPO IEDI</t>
  </si>
  <si>
    <t>DESCRIPCIÓN IEDI</t>
  </si>
  <si>
    <t>Código PAC</t>
  </si>
  <si>
    <t>ACCIÓN OPERATIVA</t>
  </si>
  <si>
    <t>Articulación con OTROS  instrumentos de planeación elaborados por la CAS y talleres regionales participativos</t>
  </si>
  <si>
    <t>TOTAL</t>
  </si>
  <si>
    <t>Unidad de medida</t>
  </si>
  <si>
    <t xml:space="preserve">OBSERVACIONES </t>
  </si>
  <si>
    <t>TRANSFORMACIÓN PRODUCTIVA,
INTERNACIONALIZACIÓN Y ACCIÓN
CLIMÁTICA:</t>
  </si>
  <si>
    <t>Transición energética para la vida: Utilizar los excedentes financieros
del carbón y del petróleo para hacer una transición energética que lleve
al país hacia una economía verde. El país agregará 2.000 MW de capacidad
en operación comercial de generación eléctrica a partir de fuentes no
convencionales de energía renovable</t>
  </si>
  <si>
    <t>Siempre Ambiental y Sostenible y Siempre Minería y Energía</t>
  </si>
  <si>
    <t xml:space="preserve">
Crecimiento sostenible, eficiente y competitivo de los sectores productivos
Siempre consolidación productiva del sector de energía eléctrica</t>
  </si>
  <si>
    <t xml:space="preserve">
Apoyar 8 iniciativa para el desarrollo de negocios verdes
Instalar 500 soluciones de electrificación por medio de energías alternativas</t>
  </si>
  <si>
    <t xml:space="preserve">1.1.1 Promoción de Energías Renovables y Negocios Verdes </t>
  </si>
  <si>
    <t>1.1.1.1.1</t>
  </si>
  <si>
    <t xml:space="preserve">Impulso para la adopción de fuentes no convencionales de energía </t>
  </si>
  <si>
    <t>Servicio de apoyo financiero para proyectos de inversión ambiental</t>
  </si>
  <si>
    <t>Número de proyectos</t>
  </si>
  <si>
    <t>CONTRATACIÓN EXTERNA</t>
  </si>
  <si>
    <t>IMG_18</t>
  </si>
  <si>
    <t>N.A</t>
  </si>
  <si>
    <t>1.1.1.1.1.1</t>
  </si>
  <si>
    <t>Análisis de oportunidades y ejecusión de programas de transformación energéticas con fuentes alternativas en el área de jurisdicción de la CAS</t>
  </si>
  <si>
    <t>TALLER COMUNITARIO</t>
  </si>
  <si>
    <t>1.1.1.2.1</t>
  </si>
  <si>
    <t xml:space="preserve">Fortalecimiento de la ventanilla única de negocios verdes. </t>
  </si>
  <si>
    <t xml:space="preserve">Negocios verdes consolidados </t>
  </si>
  <si>
    <t>Número de negocios verdes</t>
  </si>
  <si>
    <t>MISIONAL</t>
  </si>
  <si>
    <t>IMG_20</t>
  </si>
  <si>
    <t>1.1.1.1.1.2</t>
  </si>
  <si>
    <t>Fortalecimiento de la ventanilla única de negocios verdes, a partir de la identificación de nuevos negocios verdes</t>
  </si>
  <si>
    <t>Número de acciones implementadas</t>
  </si>
  <si>
    <t>1.1.1.2.2</t>
  </si>
  <si>
    <t>Generación de lineamientos para el fomento de bienes y servicios asociados a los negocios verdes</t>
  </si>
  <si>
    <t>Documento de lineamientos técnicos realizados</t>
  </si>
  <si>
    <t>Número de documentos</t>
  </si>
  <si>
    <t>1.1.1.1.1.3</t>
  </si>
  <si>
    <t xml:space="preserve">Número de documentos </t>
  </si>
  <si>
    <t>1.1.1.3.1</t>
  </si>
  <si>
    <t>Promoción de proyectos de gestión agropecuaria sostenibles</t>
  </si>
  <si>
    <t>1.1.1.1.1.4</t>
  </si>
  <si>
    <t>POMCAS</t>
  </si>
  <si>
    <t>1.1.1.3.2</t>
  </si>
  <si>
    <t xml:space="preserve">Promoción del desarrollo productivo a partir de los recursos forestales </t>
  </si>
  <si>
    <t>1.1.1.1.1.5</t>
  </si>
  <si>
    <t>PGOF</t>
  </si>
  <si>
    <t>1.1.1.3.3</t>
  </si>
  <si>
    <t>Verificación y asesoría técnica para la consolidación y certificación de negocios verdes</t>
  </si>
  <si>
    <t>1.1.1.1.1.6</t>
  </si>
  <si>
    <t xml:space="preserve">Número Negocios verdes consolidados </t>
  </si>
  <si>
    <t>Reindustrialización intensiva en conocimiento y tecnología: Colombia
duplicará su inversión en Investigación y Desarrollo, al llegar al 0,5 % de
la participación de la inversión de I+D en el PIB.</t>
  </si>
  <si>
    <t>Siempre competitividad y empleo</t>
  </si>
  <si>
    <t>Productividad y competitividad de las empresas colombianas</t>
  </si>
  <si>
    <t>Ruedas de negocios, eventos, ferias y/o agendas comerciales nacionales, regionales y locales para el fortalecimiento del tejido empresarial y la dinamización de la economía departamental.</t>
  </si>
  <si>
    <t xml:space="preserve">1.1.2 Promoción de iniciativas de producción limpia </t>
  </si>
  <si>
    <t>1.1.2.1.1</t>
  </si>
  <si>
    <t>Diseño de un instrumento para el establecimiento de prácticas de producción más limpia en sectores productivos</t>
  </si>
  <si>
    <t>Documentos de lineamientos técnicos en el marco de incorporación de variables ambientales en la planificación sectorial formulados</t>
  </si>
  <si>
    <t>1.1.2.1.1.1</t>
  </si>
  <si>
    <t>Diseño de lineamiento técnicos para la incorpración de prácticas de producción más limpia en el área de jurisdicció de la CAS</t>
  </si>
  <si>
    <t> 1.1.2.1.2</t>
  </si>
  <si>
    <t> Apoyo y acompañamiento en el desarrollo de actividades para la reconversión a tecnologías limpias</t>
  </si>
  <si>
    <t>Programas de gestión ambiental sectorial diseñados</t>
  </si>
  <si>
    <t>1.1.2.1.1.2</t>
  </si>
  <si>
    <t>Apoyo y acompañamiento en el desarrollo de actividades para la reconversión a tecnologías limpias</t>
  </si>
  <si>
    <t>Número de acompañamientos realizados</t>
  </si>
  <si>
    <t>20 Proyectos
territoriales para mejorar la
gestión ambiental urbana en
municipios de menos de 50 mil
habitantes
Mide
el avance de los proyectos asociativos
territoriales para la gestión ambiental urbana
y la economía circular Espacios diseñados
para fortalecer la gestión ambiental urbana y
la implementación de la economía circular en
municipios de menos de 50 000 habitantes,
orientados entre otros a la diversificación de
las economías locales, la regeneración
ecológica, la mejora de su resiliencia
climática y la incorporación de criterios de
biodiversidad en la planificación y gestión
urbano regional</t>
  </si>
  <si>
    <t>Siempre Competitividad y Empleo y Siempre Ambiental y Sostenible</t>
  </si>
  <si>
    <t>Productividad y Competitividad de las empresas colombianas
Siempre manejo adecuado de residuos sólidos
Fortalecimiento del desempeño ambiental de los sectores
productivos</t>
  </si>
  <si>
    <t xml:space="preserve">Cofinanciación de al menos 4 proyectos de economía circular que aporten
para la gestión y uso eficiente de los recursos.
Promover 1 iniciativa de aprovechamiento y valoración de los residuos sólidos
con enfoque en economía circular.
Fortalecer el desarrollo de 2 programas y proyectos en iniciativas de economía
circular
</t>
  </si>
  <si>
    <t>1.1.3 Gestión Ambiental Sectorial</t>
  </si>
  <si>
    <t>1.1.3.1.1</t>
  </si>
  <si>
    <t>Identificación y priorización de Pasivos Ambientales en el área de jurisdicción de la CAS</t>
  </si>
  <si>
    <t>Documentos de política de pasivos ambientales formulados</t>
  </si>
  <si>
    <t>1.1.3.1.1.1</t>
  </si>
  <si>
    <t>1.1.3.1.2</t>
  </si>
  <si>
    <t>Gestión de Remediación y Restauración de los pasivos ambientales priorizados</t>
  </si>
  <si>
    <t>Documentos de política de pasivos ambientales implementados</t>
  </si>
  <si>
    <t>1.1.3.1.2.1</t>
  </si>
  <si>
    <t>Número de acciones desarrolladas en la gestión de pasivos ambientales</t>
  </si>
  <si>
    <t>1.1.3.2.1</t>
  </si>
  <si>
    <t>Tramites de permisos, concesiones, autorizaciones y demás instrumentos de control y manejo</t>
  </si>
  <si>
    <t>Permisos y tramites ambientales otorgados</t>
  </si>
  <si>
    <t>Número de permisos</t>
  </si>
  <si>
    <t>IMG_21</t>
  </si>
  <si>
    <t>1.1.3.2.1.1</t>
  </si>
  <si>
    <t>Tramite de licencias ambientales en los tiempos establecidos por la Ley</t>
  </si>
  <si>
    <t>Número de días promedio</t>
  </si>
  <si>
    <t>1.1.3.2.1.2</t>
  </si>
  <si>
    <t>Tramite de concesiones de agua  en los tiempos establecidos por la Ley</t>
  </si>
  <si>
    <t>1.1.3.2.1.3</t>
  </si>
  <si>
    <t>Tramite de permiso de vertimiento  en los tiempos establecidos por la Ley</t>
  </si>
  <si>
    <t>1.1.3.2.1.4</t>
  </si>
  <si>
    <t>Tramite de permiso de aprovechamiento forestal  en los tiempos establecidos por la Ley</t>
  </si>
  <si>
    <t>1.1.3.2.1.5</t>
  </si>
  <si>
    <t>Tramite de permiso de emisiones atmosféricas en los tiempos establecidos por la Ley</t>
  </si>
  <si>
    <t>IMG_23</t>
  </si>
  <si>
    <t>Tramite de los procesos sancionatorios en los tiempos establecidos por la Ley</t>
  </si>
  <si>
    <t>Porcentaje</t>
  </si>
  <si>
    <t>1.1.3.2.2</t>
  </si>
  <si>
    <t xml:space="preserve">Otorgamiento y seguimiento a licencias y permisos ambientales </t>
  </si>
  <si>
    <t>Proyectos licenciados con seguimiento real</t>
  </si>
  <si>
    <t>IMG_22</t>
  </si>
  <si>
    <t>1.1.3.2.2.1</t>
  </si>
  <si>
    <t>Realizar seguimiento a concesiones de agua y demás instrumentos de control y manejo durante la vigencia</t>
  </si>
  <si>
    <t>1.1.3.2.2.2</t>
  </si>
  <si>
    <t>Realizar seguimiento a permiso de vertimientos y demás instrumentos de control y manejo durante la vigencia</t>
  </si>
  <si>
    <t>1.1.3.2.2.3</t>
  </si>
  <si>
    <t>Realizar seguimiento a permiso de aprovechamiento forestal y demás instrumentos de control y manejo durante la vigencia</t>
  </si>
  <si>
    <t>1.1.3.2.2.4</t>
  </si>
  <si>
    <t>Realizar seguimiento a permiso de emisiones atmosféricas  y demás instrumentos de control y manejo durante la vigencia</t>
  </si>
  <si>
    <t>Licencias ambientales evaluadas</t>
  </si>
  <si>
    <t>Número de licencias</t>
  </si>
  <si>
    <t>1.1.3.2.2.5</t>
  </si>
  <si>
    <t>Realizar seguimiento a licencias ambientales y demás instrumentos de control y manejo durante la vigencia</t>
  </si>
  <si>
    <t>1.1.3.3.1</t>
  </si>
  <si>
    <t>Realización de actividades de análisis seguimiento prevención y control a indicadores que inciden sobre la calidad ambiental urbana</t>
  </si>
  <si>
    <t xml:space="preserve">Documentos de política para mejorar la calidad ambiental de las áreas urbanas elaborados </t>
  </si>
  <si>
    <t>IMG_19</t>
  </si>
  <si>
    <t>1.1.3.3.1.1</t>
  </si>
  <si>
    <t>Implementación de una estrategia para mejorar las condiciones de la calidad ambiental urbana en la jurisdicción de la CAS</t>
  </si>
  <si>
    <t>Número de estratgias implemntadas</t>
  </si>
  <si>
    <t>Documentos de lineamientos técnicos para mejorar la calidad ambiental de las áreas urbanas elaborados</t>
  </si>
  <si>
    <t>1.1.3.3.1.2</t>
  </si>
  <si>
    <t>Reportes de indicadores de calidad ambiental urbana</t>
  </si>
  <si>
    <t>1.1.3.4.1</t>
  </si>
  <si>
    <t>Formulación de una estrategia y términos de referencia para la transformación productiva hacia modelos de economía circular</t>
  </si>
  <si>
    <t>Documentos de política para el fortalecimiento del desempeño ambiental de los sectores productivos</t>
  </si>
  <si>
    <t>Implementación del Programa Basura Cero y
la política de aprovechamiento en todo el país, los cuales articularán, a través del Ministerio de Vivienda Ciudad y Territorio, las instancias del Gobierno nacional, entidades territoriales, sector productivo y sociedad civil.</t>
  </si>
  <si>
    <t>Siempre Agua Potable y Saneamiento Básico</t>
  </si>
  <si>
    <t xml:space="preserve"> Siempre manejo adecuado de residuos sólidos</t>
  </si>
  <si>
    <t>Construir, adecuar y/o mejorar tres 3 estaciones de clasificación de residuos sólidos en el departamento.
Implementar y/o mejorar 2 sitios de disposición final de residuos sólidos en el departamento.
Elaborar estudios y diseños y/o ejecución del cierre, clausura y post-clausura de 3 sitios de disposición final de residuos sólidos
Promover 1 iniciativa de aprovechamiento y valoración de los residuos sólidos con enfoque en economía circular.
Adquirir y asignar 4 vehículos compactadores de residuos sólidos.</t>
  </si>
  <si>
    <t>1.1.4 Gestión Integral de Residuos y Sustancia Químicas</t>
  </si>
  <si>
    <t>1.1.4.1.1</t>
  </si>
  <si>
    <t>Formulación de términos de referencia para el manejo de RESPEL provenientes del sector de hidrocarburos (lodos contaminados (Y9))</t>
  </si>
  <si>
    <t xml:space="preserve">Documentos de política de residuos peligrosos implementados </t>
  </si>
  <si>
    <t>1.1.4.1.1.1</t>
  </si>
  <si>
    <t>Formulación de téminos de refrencia para el manejo de RESPEL provenientes del sector de hidrocarburos en la jurisdicción de la CAS  (lodos contaminados (Y9))</t>
  </si>
  <si>
    <t>1.1.4.1.2</t>
  </si>
  <si>
    <t>Implementación de términos de referencia para el manejo de RESPEL provenientes del sector de hidrocarburos (lodos contaminados (Y9))</t>
  </si>
  <si>
    <t>1.1.4.1.2.1</t>
  </si>
  <si>
    <t>Implementación de términos de refrencia para el manejo de RESPEL provenientes del sector de hidrocarburos en jusrisdicción de la CAS  (lodos contaminados (Y9))</t>
  </si>
  <si>
    <t>Número de seguimientos</t>
  </si>
  <si>
    <t>1.1.4.1.3</t>
  </si>
  <si>
    <t>Acompañamiento a los generadores y seguimiento a los gestores de Residuos Sólidos Peligrosos RESPEL</t>
  </si>
  <si>
    <t>1.1.4.1.3.1</t>
  </si>
  <si>
    <t>Realizar acompañamiento a los generadores y seguimiento a los gestores de residuos sólidos peligrosos</t>
  </si>
  <si>
    <t>Número de  seguimientos a generadores y gestores</t>
  </si>
  <si>
    <t>1.1.4.2.1</t>
  </si>
  <si>
    <t>Formulación de los términos de referencia para el manejo de RAEE provenientes de los sectores productivos</t>
  </si>
  <si>
    <t>Documentos de política de residuos de aparatos eléctricos y electrónicos diseñados</t>
  </si>
  <si>
    <t>1.1.4.2.1.1</t>
  </si>
  <si>
    <t>Formulación de téminos de refrencia para el manejo de RAEE en la jurisdicción de la CAS.</t>
  </si>
  <si>
    <t>1.1.4.2.2</t>
  </si>
  <si>
    <t>Acompañamiento a los gestores de Residuos Sólidos RAEE</t>
  </si>
  <si>
    <t>Documentos de política de residuos de aparatos eléctricos y electrónicos implementados</t>
  </si>
  <si>
    <t>1.1.4.2.2.1</t>
  </si>
  <si>
    <t>Realizar acompañamiento a los generadores y seguimiento a los gestores de residuos eléctricos y electrónicos</t>
  </si>
  <si>
    <t>1.1.4.3.1</t>
  </si>
  <si>
    <t>Diseño de un modelo de gestión de residuos sólidos a nivel de factibilidad bajo el concepto de economía circular, de carácter regional</t>
  </si>
  <si>
    <t>Documentos de política de producción y consumo sostenible implementados</t>
  </si>
  <si>
    <t>1.1.4.3.2</t>
  </si>
  <si>
    <t>Implementación del modelo de gestión de residuos sólidos bajo el concepto de economía circular, de carácter regional</t>
  </si>
  <si>
    <t>1.1.4.3.2.1</t>
  </si>
  <si>
    <t>Implementación del modelo de gestión de residuos sólidos diseñado bajo el concepto de economía circular</t>
  </si>
  <si>
    <t>1.1.4.3.3</t>
  </si>
  <si>
    <t xml:space="preserve">Valorización energética de residuos sólidos </t>
  </si>
  <si>
    <t>320100200</t>
  </si>
  <si>
    <t>Documentos de lineamientos técnicos realizados</t>
  </si>
  <si>
    <t>1.1.4.3.3.1</t>
  </si>
  <si>
    <t xml:space="preserve">Piloto de valorización energética de residuos sólidos </t>
  </si>
  <si>
    <t>Número de pilotos</t>
  </si>
  <si>
    <t>1.1.4.4.1</t>
  </si>
  <si>
    <t>Seguimiento y control a las metas de los PGIRs</t>
  </si>
  <si>
    <t>IMG_17</t>
  </si>
  <si>
    <t>1.1.4.4.1.1</t>
  </si>
  <si>
    <t>Realizar seguimiento a metas de aprovechamiento de los Planes de Gestión Integral de Residuos Sólidos PGIRs en la jurisdicción de la CAS</t>
  </si>
  <si>
    <t>Número de PGIRs municipales con seguimiento a metas de aprovechamiento</t>
  </si>
  <si>
    <t>1.1.4.4.2</t>
  </si>
  <si>
    <t xml:space="preserve">Seguimiento y control a los programas de manejo ambiental de los sitios de disposición final </t>
  </si>
  <si>
    <t>1.1.4.4.2.1</t>
  </si>
  <si>
    <t>Realizar seguimiento y control a los sitios de disposición final de residuos sólidos existentes en la jurisdicción de la CAS.</t>
  </si>
  <si>
    <t>Número de sitios de disposición final con seguimiento ambiental</t>
  </si>
  <si>
    <t>Llegar a 2,14 millones de
toneladas de CO2 mitigadas por el sector transporte. Es decir, dos millones
adicionales frente a 2021</t>
  </si>
  <si>
    <t>Siempre Salud</t>
  </si>
  <si>
    <t>Salud pública y Prestación de servicios</t>
  </si>
  <si>
    <t>Implementar 4 campañas con Acciones dirigidas a población general,
desarrollo, gestión y coordinación intersectorial sobre calidad del agua, de
residuos sólidos y líquidos, aire, ruido, radiaciones, vivienda, servicios
públicos, tenencia de animales y recuperación de entornos</t>
  </si>
  <si>
    <t>1.1.5 Gestión de la contaminación del aire</t>
  </si>
  <si>
    <t>1.1.5.1.1</t>
  </si>
  <si>
    <t>Identificación y diseño de la red de monitoreo</t>
  </si>
  <si>
    <t>Documentos con diagnóstico de la calidad de aire elaborado</t>
  </si>
  <si>
    <t>Número de estaciones</t>
  </si>
  <si>
    <t>1.1.5.1.1.1</t>
  </si>
  <si>
    <t>Diseño de la red de monitoreo de calidad de aire en jurisdicción de CAS</t>
  </si>
  <si>
    <t>Número de redes diseñadas</t>
  </si>
  <si>
    <t>Inventarios de fuentes fijas o móviles realizados</t>
  </si>
  <si>
    <t>1.1.5.1.2</t>
  </si>
  <si>
    <t>Implementación de la red de monitoreo y control de la calidad del aire</t>
  </si>
  <si>
    <t xml:space="preserve">Estaciones para el monitoreo de la calidad del aire implementadas </t>
  </si>
  <si>
    <t>IMG_25</t>
  </si>
  <si>
    <t>1.1.5.1.2.1</t>
  </si>
  <si>
    <t>Número de redes implementadas</t>
  </si>
  <si>
    <t>1.1.5.1.3</t>
  </si>
  <si>
    <t>Seguimiento y control de la contaminación atmosférica</t>
  </si>
  <si>
    <t>Informes de resultados del modelo de dispersión de contaminantes elaborados</t>
  </si>
  <si>
    <t>1.1.5.1.3.1</t>
  </si>
  <si>
    <t>Seguimiento y control de la contaminación atmosférica a partir de modelos de dispersión, cumplimiento de estándares de calidad del aire y desarrollo de campañas de monitoreo</t>
  </si>
  <si>
    <t>Número de modelos de dispersión elaborados y analizados</t>
  </si>
  <si>
    <t>Visitas de seguimiento al cumplimiento de estándares de calidad del aire realizadas</t>
  </si>
  <si>
    <t>Número de visitas de seguimiento y control</t>
  </si>
  <si>
    <t>Campaña de monitoreo de calidad del aire realizadas</t>
  </si>
  <si>
    <t>Número de campañas de monitoreo</t>
  </si>
  <si>
    <t>ORDENAMIENTO DEL
TERRITORIO ALREDEDOR DEL
AGUA Y JUSTICIA AMBIENTAL:</t>
  </si>
  <si>
    <t>Acelerar el Catastro Multipropósito: Para consolidar la reforma
rural integral, Colombia actualizará el Catastro Multipropósito,
pasando de un 9,4 % en 2022 a 70 % en 2026.</t>
  </si>
  <si>
    <t>Siempre Competitividad Y Empleo y Siempre Minería y Energía</t>
  </si>
  <si>
    <t>Programa Siempre consolidación productiva del sector minero y de
hidrocarburo
Programa Inclusión productiva de pequeños y medianos productores
rurales</t>
  </si>
  <si>
    <t>Aumentar en 2.6% los productores con acuerdos comerciales suscritos - agricultura por contrato 
Apoyar y/o gestionar un proyecto de formalización minera</t>
  </si>
  <si>
    <t>1.2.1 Gestión Sostenible del Suelo</t>
  </si>
  <si>
    <t>1.2.1.1.1</t>
  </si>
  <si>
    <t>Promoción de proyectos productivos forestales de acuerdo con el Uso Potencial del Suelo</t>
  </si>
  <si>
    <t>Documentos de política de calidad del suelo Implementados</t>
  </si>
  <si>
    <t>IMG_11</t>
  </si>
  <si>
    <t>1.2.1.1.1.1</t>
  </si>
  <si>
    <t>Promoción de proyectos productivos forestales de acuerdo con el uso potencial del suelo</t>
  </si>
  <si>
    <t>PGOF - TALLER COMUNITARIO</t>
  </si>
  <si>
    <t>Hectárea de suelos degradados en recuperación y/o rehabilitación</t>
  </si>
  <si>
    <t>1.2.1.1.2</t>
  </si>
  <si>
    <t>Recuperación ambiental del suelo</t>
  </si>
  <si>
    <t>Documentos de política de calidad del suelo actualizados</t>
  </si>
  <si>
    <t>IMG_8</t>
  </si>
  <si>
    <t>1.2.1.1.2.1</t>
  </si>
  <si>
    <t>Ejecución de proyectos de recuperación de suelos degradados identificados en los POMCAS</t>
  </si>
  <si>
    <t>Hectárea de suelos recuperados</t>
  </si>
  <si>
    <t>1.2.1.1.3</t>
  </si>
  <si>
    <t>Diseño, capacitación y puesta en marcha de programas de legalización, sustitución y reconversión de las actividades agropecuarias de alto impacto y pequeños mineros tradicionales, de acuerdo con lo establecido en el artículo 10 de la Ley 1930 de 2018</t>
  </si>
  <si>
    <t>1.2.1.1.3.1</t>
  </si>
  <si>
    <t>Diseño de una estrategia para la  legalización, sustitución y reconverción de actividades de alto impacto y pequeños mineros en zonas de páramo, en el marco de la Ley 1930 de 2018</t>
  </si>
  <si>
    <t>Documentos de lineamientos técnicos en el marco de incorporación de variables ambientales en la planificación sectorial implementados</t>
  </si>
  <si>
    <t>1.2.1.1.3.2</t>
  </si>
  <si>
    <t>Implementación de la estrategia para la  legalización, sustitución y reconverción de actividades de alto impacto y pequeños mineros en zonas de páramo, en el marco de la Ley 1930 de 2018</t>
  </si>
  <si>
    <t>Número de héctáres en legalización, reconversión y sustitucioón de actividades</t>
  </si>
  <si>
    <t>1.2.1.1.4</t>
  </si>
  <si>
    <t>Gestión sostenible de sistemas productivos</t>
  </si>
  <si>
    <t>Documentos de lineamientos técnicos para promover la gestión sostenible del suelo elaborados</t>
  </si>
  <si>
    <t>1.2.1.1.4.1</t>
  </si>
  <si>
    <t>Intervenir con acciones de gestión sostenible de sistemas productivos en áreas de suelos degradados identificados en los POMCAS</t>
  </si>
  <si>
    <t xml:space="preserve">Número de hectáreas intervenidas </t>
  </si>
  <si>
    <t>1.2.1.2.1</t>
  </si>
  <si>
    <t>Identificación  de predios y áreas de importancia ambiental que conlleven a la declaratoria de áreas protegidas</t>
  </si>
  <si>
    <t>Documentos normativos para la gestión sostenible del suelo</t>
  </si>
  <si>
    <t>1.2.1.2.1.1</t>
  </si>
  <si>
    <t>Número de predios identificados</t>
  </si>
  <si>
    <t>DERECHO HUMANO A
LA ALIMENTACIÓN:</t>
  </si>
  <si>
    <t>Producción para la vida: Aumentar en 10,38 % la
producción en cadenas agrícolas priorizadas para el
Derecho Humano a la Alimentación, al pasar de 35,3
toneladas de alimentos a más de 38,9.</t>
  </si>
  <si>
    <t>Siempre en el campo</t>
  </si>
  <si>
    <t>Programa Inclusión productiva de pequeños y medianos productores
rurales</t>
  </si>
  <si>
    <t xml:space="preserve">Aumentar en 2.6% los productores con acuerdos comerciales suscritos - agricultura por contrato 
Apoyar la formulación de un programa de agricultura familiar y campesina para la soberanía alimentaria </t>
  </si>
  <si>
    <t xml:space="preserve">1.2.2 Sustentabilidad alimentaria </t>
  </si>
  <si>
    <t>1.2.2.1.1</t>
  </si>
  <si>
    <t xml:space="preserve">Promoción de la gobernanza y acompañamiento en la reconversión de sectores productivos a través de iniciativas locales de sustentabilidad alimentaria </t>
  </si>
  <si>
    <t>320100111</t>
  </si>
  <si>
    <t>Entidades y sectores asistidos técnicamente para la incorporación de variables ambientales en la planificación sectorial</t>
  </si>
  <si>
    <t>Número de entidades y sectores</t>
  </si>
  <si>
    <t>1.2.2.1.2</t>
  </si>
  <si>
    <t xml:space="preserve">Promoción y ejecución de obras de irrigación  para fortalecer el desarrollo de los sectores productivos  y la sustentabilidad alimentaria </t>
  </si>
  <si>
    <t>320102300</t>
  </si>
  <si>
    <t>Proyectos apoyados</t>
  </si>
  <si>
    <t>Línea No. 2. CONSERVACIÓN DEL PATRIMONIO NATURAL Y ADMINISTRACIÓN DE LA BIODIVERSIDAD Y SUS SERVICIOS ECOSISTÉMICOS</t>
  </si>
  <si>
    <t xml:space="preserve">METAS </t>
  </si>
  <si>
    <t xml:space="preserve">UNIDAD DE MEDIDA </t>
  </si>
  <si>
    <t>. Transformación productiva,
internacionalización y acción climática</t>
  </si>
  <si>
    <t>1.700.000 ha en proceso
de restauración, recuperación y
rehabilitación de ecosistemas
degradados
Bajar a 140.000 ha la  Deforestación
nacional</t>
  </si>
  <si>
    <t xml:space="preserve"> Siempre Ambiental y Sostenible</t>
  </si>
  <si>
    <t>Conservación de la biodiversidad y sus servicios ecosistémicos</t>
  </si>
  <si>
    <t>Diseñar y entregar un instrumento económico para dar incentivos a los usuarios del suelo, de manera que continúen ofreciendo un servicio ambiental (ecológico)
Plantar y mantener 500 hectáreas de especies vegetales que cumplen la función ecológica.
Apoyar la formulación de planes de manejo de áreas protegidas para 1000 hectáreas.
Adquisición de 4 predios para la conservación de recursos hídricos que surten de agua a los acueductos.
Aumentar en 0.23% las áreas de fortalecimiento de ecosistemas estratégicos del Departamento
Reducir en 0.3% la tendencia de crecimiento de la deforestación proyectada por el IDEAM</t>
  </si>
  <si>
    <t>2.1.1 Sostenibilidad del capital natural y la biodiversidad</t>
  </si>
  <si>
    <t>2.1.1.1.1</t>
  </si>
  <si>
    <t>Conservación de la biodiversidad y la permanencia cultural de las comunidades relacionadas con las áreas protegidas</t>
  </si>
  <si>
    <t xml:space="preserve">Acuerdos de uso con campesinos que ocupan las áreas protegidas suscritos </t>
  </si>
  <si>
    <t>Número de acuerdos</t>
  </si>
  <si>
    <t>2.1.1.1.1.1</t>
  </si>
  <si>
    <t>Acuerdos con campesinos para conservación de la biodiversidad en áreas protegidasY6:Y11Y21Y6:Y14YY6:Y31</t>
  </si>
  <si>
    <t>SIRAP - TALLERES COMUNITARIOS</t>
  </si>
  <si>
    <t>2.1.1.1.2</t>
  </si>
  <si>
    <t>Conservación y protección de los recursos forestales</t>
  </si>
  <si>
    <t>Plantaciones forestales realizadas</t>
  </si>
  <si>
    <t>Hectáreas de plantaciones</t>
  </si>
  <si>
    <t>2.1.1.1.2.1</t>
  </si>
  <si>
    <t>Conservación y protección de los recursos forestales de jurisdicción de la CAS</t>
  </si>
  <si>
    <t>Hectáreas de plantaciones realizadas</t>
  </si>
  <si>
    <t>2.1.1.1.3</t>
  </si>
  <si>
    <t>Conservación de Fauna y Flora</t>
  </si>
  <si>
    <t>Documentos de investigación sobre el estado de poblaciones de fauna y flora elaborados</t>
  </si>
  <si>
    <t>ALIANZAS</t>
  </si>
  <si>
    <t>2.1.1.1.3.1</t>
  </si>
  <si>
    <t>Alianzas interinstitucionales para el desarroolo de investigaciones en conservación de flora y fauna en jurisdicción de la CAS</t>
  </si>
  <si>
    <t>Número de alianzas</t>
  </si>
  <si>
    <t>2.1.1.1.4</t>
  </si>
  <si>
    <t>Reforestación y Asistencia Técnica</t>
  </si>
  <si>
    <t>Árboles plantados</t>
  </si>
  <si>
    <t>2.1.1.1.4.1</t>
  </si>
  <si>
    <t>Siembra, mantenimiento y monitoreo de especies vegetales, en áreas de importancia ambiental</t>
  </si>
  <si>
    <t>PGOF - TALLERES COMUNITARIOS</t>
  </si>
  <si>
    <t>Número de árboles plantados</t>
  </si>
  <si>
    <t>Árboles con mantenimiento</t>
  </si>
  <si>
    <t>Número de árboles con mantenimiento</t>
  </si>
  <si>
    <t>2.1.1.1.5</t>
  </si>
  <si>
    <t>Preservación y manejo de la diversidad ecosistémica</t>
  </si>
  <si>
    <t>Áreas en proceso de restauración</t>
  </si>
  <si>
    <t>Hectáreas de áreas</t>
  </si>
  <si>
    <t>IMG_15</t>
  </si>
  <si>
    <t>2.1.1.1.5.1</t>
  </si>
  <si>
    <t>Restauración para la preservación y manejo de la diversidad ecosistémica</t>
  </si>
  <si>
    <t>Hectáreas en proceso de restauración</t>
  </si>
  <si>
    <t>2.1.1.1.6</t>
  </si>
  <si>
    <t>Protección y manejo de las coberturas asociadas a los ecosistemas de humedales</t>
  </si>
  <si>
    <t>2.1.1.1.6.1</t>
  </si>
  <si>
    <t>2.1.1.1.7</t>
  </si>
  <si>
    <t>Mantenimiento y/o aislamiento de las áreas restauradas, rehabilitadas y recuperadas en áreas estratégicas y de protección en cuencas hidrográficas de la jurisdicción.</t>
  </si>
  <si>
    <t>Áreas en proceso restauración aisladas</t>
  </si>
  <si>
    <t>2.1.1.1.7.1</t>
  </si>
  <si>
    <t>Mantenimiento de áreas restauradas, rehabilitadas y recuperadas</t>
  </si>
  <si>
    <t>Héctareas aisladas</t>
  </si>
  <si>
    <t>Áreas en proceso restauración en mantenimiento</t>
  </si>
  <si>
    <t>Hectáreas en mantenimiento</t>
  </si>
  <si>
    <t>2.1.1.1.8</t>
  </si>
  <si>
    <t>Rehabilitación y recuperación de áreas estratégicas y de protección en cuencas hidrográficas de la jurisdicción.</t>
  </si>
  <si>
    <t xml:space="preserve">Áreas en proceso de restauración </t>
  </si>
  <si>
    <t>2.1.1.1.8.1</t>
  </si>
  <si>
    <t>Realizar identificación, aislamiento y restauración pasiva en áreas estratégicas y de protección de cuencas hidrográficas de la jurisdicción</t>
  </si>
  <si>
    <t>APUESTA ESPECÍFICA DG</t>
  </si>
  <si>
    <t>Hectáreas en restauración pasiva</t>
  </si>
  <si>
    <t>2.1.1.1.9</t>
  </si>
  <si>
    <t xml:space="preserve">Protección y manejo de coberturas en ecosistemas estratégicos de bosques de galería y riparios </t>
  </si>
  <si>
    <t>Bosque Ripario Recuperado</t>
  </si>
  <si>
    <t xml:space="preserve">Hectáreas de cuerpos de agua </t>
  </si>
  <si>
    <t>2.1.1.1.9.1</t>
  </si>
  <si>
    <t>Conservar, proteger y recuperar la cobertura de bosque natural, vegetación secundaria y demás áreas remanentes de vegetación natural con énfasis en las franjas protectoras de cuerpos de agua y zonas de recatga hídrica</t>
  </si>
  <si>
    <t>Héctareas intervenidas</t>
  </si>
  <si>
    <t>2.1.1.2.0</t>
  </si>
  <si>
    <t>Zonificación, establecimiento de los regímenes de uso, elaboración Planes de Manejo e implementación de acciones en los Páramos delimitados en la jurisdicción</t>
  </si>
  <si>
    <t>Áreas de ecosistemas protegidas</t>
  </si>
  <si>
    <t>2.1.1.2.0.1</t>
  </si>
  <si>
    <t>Hectáreas con PM</t>
  </si>
  <si>
    <t>Documentos con lineamientos técnicos de zonificación formulados</t>
  </si>
  <si>
    <t>IMG_12</t>
  </si>
  <si>
    <t>320200112</t>
  </si>
  <si>
    <t>Documentos de lineamientos técnicos  implementados</t>
  </si>
  <si>
    <t>IMG_10</t>
  </si>
  <si>
    <t>2.1.1.2.1</t>
  </si>
  <si>
    <t>Protección, conservación y adquisición de áreas estratégicas para la regulación hídrica regional</t>
  </si>
  <si>
    <t xml:space="preserve">Nuevas áreas declaradas protegidas </t>
  </si>
  <si>
    <t>Hectáreas de nuevas áreas</t>
  </si>
  <si>
    <t>COMPRA DE PREDIOS</t>
  </si>
  <si>
    <t>IMG_9</t>
  </si>
  <si>
    <t>2.1.1.2.1.1</t>
  </si>
  <si>
    <t xml:space="preserve">Compra de ´predios para protección y conservación de áreas estratégicas para la protección y regulación hídrica </t>
  </si>
  <si>
    <t>Número de héctareas declaradas</t>
  </si>
  <si>
    <t>2.1.1.2.2</t>
  </si>
  <si>
    <t>Delimitación, realinderación, declaración o inscripción Ecosistemas Estratégicos o áreas protegidas.</t>
  </si>
  <si>
    <t>2.1.1.2.2.1</t>
  </si>
  <si>
    <t>Nuevas hectáreas declaradas</t>
  </si>
  <si>
    <t>Áreas protegidas registradas en el Registro Único Nacional de Áreas Protegidas</t>
  </si>
  <si>
    <t>2.1.1.2.3</t>
  </si>
  <si>
    <t>Implementación de acciones para la gestión y fortalecimiento de las áreas y ecosistemas compartidos</t>
  </si>
  <si>
    <t xml:space="preserve">Documentos de planeación realizados </t>
  </si>
  <si>
    <t>2.1.1.2.3.1</t>
  </si>
  <si>
    <t>Desarrollo de alianzas para la implementación de acciones para la gestión y fortalecimiento de ecosistemas compartidos</t>
  </si>
  <si>
    <t>2.1.1.2.4</t>
  </si>
  <si>
    <t>Actualización de coberturas de POMCA aprobados.</t>
  </si>
  <si>
    <t xml:space="preserve">Áreas administradas </t>
  </si>
  <si>
    <t>IMG_1</t>
  </si>
  <si>
    <t>2.1.1.2.4.1</t>
  </si>
  <si>
    <t>Actualización de coberturas de POMCA para el cálculos de índices e indicadores y establecimiento de localización y porcentaje de deforestación, a partir de análisis multitemporal</t>
  </si>
  <si>
    <t>Número de Hectáreas</t>
  </si>
  <si>
    <t>2.1.1.2.5</t>
  </si>
  <si>
    <t xml:space="preserve">Identificación de otras medidas efectivas de conservación OMEC </t>
  </si>
  <si>
    <t>320201200</t>
  </si>
  <si>
    <t>2.1.1.2.5.1</t>
  </si>
  <si>
    <t>2.1.1.3.1</t>
  </si>
  <si>
    <t>Apoyo para cofinanciar la implementación y ejecución de medidas de manejo, protección y conservación de especies de flora y fauna amenazadas continentales.</t>
  </si>
  <si>
    <t xml:space="preserve">Entidades asistidas </t>
  </si>
  <si>
    <t>Número de entidades</t>
  </si>
  <si>
    <t>MISIONAL - ALIANZAS</t>
  </si>
  <si>
    <t>IMG_13</t>
  </si>
  <si>
    <t>2.1.1.3.1.1</t>
  </si>
  <si>
    <t>Apoyar y cofinanciar la implementación y ejecución de medidas de manejo, protección y conservación de especies de flora y fauna amenazadas continentales</t>
  </si>
  <si>
    <t>Operativos de control y vigilancia realizados</t>
  </si>
  <si>
    <t>Número de operativos de control y vigilancia</t>
  </si>
  <si>
    <t>2.1.1.3.2</t>
  </si>
  <si>
    <t>Apoyo para cofinanciar la implementación y ejecución de medidas de manejo, protección y conservación de especies de flora y fauna invasora continentales.</t>
  </si>
  <si>
    <t>Documentos de lineamientos técnicos para el manejo de especies invasoras elaborados</t>
  </si>
  <si>
    <t>Número de documento</t>
  </si>
  <si>
    <t>IMG_14</t>
  </si>
  <si>
    <t>2.1.1.3.2.1</t>
  </si>
  <si>
    <t>Apoyar y cofinanciar la implementación y ejecución de medidas de manejo, protección y conservación de especies de flora y fauna invasoras continentales</t>
  </si>
  <si>
    <t>2.1.1.3.3</t>
  </si>
  <si>
    <t>Fortalecimiento e implementación de acciones para el Manejo, Control y Vigilancia Ambiental.</t>
  </si>
  <si>
    <t>2.1.1.3.3.1</t>
  </si>
  <si>
    <t>Número de acciones realizadas</t>
  </si>
  <si>
    <t>743.828 ha bajo esquemas
de Pagos por Servicios Ambientales
( e incentivos a la conservación</t>
  </si>
  <si>
    <t>Diseñar y entregar un instrumento económico para dar incentivos a los usuarios del suelo, de manera que continúen ofreciendo un servicio ambiental (ecológico).</t>
  </si>
  <si>
    <t>2.1.2             Áreas Protegidas</t>
  </si>
  <si>
    <t>2.1.2.1.1</t>
  </si>
  <si>
    <t>Implementación de una estrategia para la obtención de material vegetal con fines de restauración de ecosistemas</t>
  </si>
  <si>
    <t>Plántulas producidas</t>
  </si>
  <si>
    <t>Número de plántulas</t>
  </si>
  <si>
    <t>CONVENIOS Y ALIANZAS</t>
  </si>
  <si>
    <t>2.1.2.1.1.1</t>
  </si>
  <si>
    <t>Número de plántulas producidas</t>
  </si>
  <si>
    <t>2.1.2.1.2</t>
  </si>
  <si>
    <t>Fortalecimiento y ampliación del mecanismo de pago por Pagos por Servicios Ambientales (PSA) e incentivos a la conservación.</t>
  </si>
  <si>
    <t>Áreas con esquemas de pagos por servicios ambientales implementados</t>
  </si>
  <si>
    <t>2.1.2.1.2.1</t>
  </si>
  <si>
    <t>Fortalecimiento y ampliación del mecanismo de Pagos por Servicios Ambientales (PSA) e incentivos a la conservación.</t>
  </si>
  <si>
    <t>Número de hectáreas conservadas con PSA e incentivos a la conservación</t>
  </si>
  <si>
    <t>2.1.2.1.3</t>
  </si>
  <si>
    <t>Uso Sostenible de los bosques naturales.</t>
  </si>
  <si>
    <t>2.1.2.1.3.1</t>
  </si>
  <si>
    <t>Acuerdos de uso con campesinos que ocupan las áreas protegidas para promover el uso sostenible de bosques naturales y áreas de importacia ambiental</t>
  </si>
  <si>
    <t>2.1.2.2.1</t>
  </si>
  <si>
    <t>Formulación, Actualización, adopción e implementación de Planes de manejo o Implementar actividades de los Planes de Manejo de áreas protegidas.</t>
  </si>
  <si>
    <t>Documentos de lineamientos técnicos implementados</t>
  </si>
  <si>
    <t>2.1.2.2.1.1</t>
  </si>
  <si>
    <t>Número de PMA adoptados</t>
  </si>
  <si>
    <t xml:space="preserve">14 Proyectos de
investigación aplicada en
bioeconomía para la transformación
productiva
</t>
  </si>
  <si>
    <t>Siempre ciencia, tecnología e innovación</t>
  </si>
  <si>
    <t>Innovación y desarrollo tecnológico</t>
  </si>
  <si>
    <t>Apoyar 3 programas, proyectos o iniciativas de innovación y desarrollo tecnológico para la generación de valor en el departamento
Apoyar la gestión de generación de 4 alianzas estratégicas para el desarrollo de capacidades de innovación y desarrollo tecnológico</t>
  </si>
  <si>
    <t>2.1.3   Biotecnología y bioprospección</t>
  </si>
  <si>
    <t>2.1.3.1.1</t>
  </si>
  <si>
    <t>Fortalecimiento de la región a partir de la apropiación social e interinstitucional como base para la generación de conocimiento.</t>
  </si>
  <si>
    <t>Personas capacitadas</t>
  </si>
  <si>
    <t>Número de personas</t>
  </si>
  <si>
    <t>2.1.3.1.1.1</t>
  </si>
  <si>
    <t xml:space="preserve">Implementación de una estrategia para promover el  uso sostenible de la bidiversidad, servicios ecosistémicos y su valorización </t>
  </si>
  <si>
    <t>Número de personas capacitadas</t>
  </si>
  <si>
    <t xml:space="preserve">Documento con plan de educación ambiental elaborado </t>
  </si>
  <si>
    <t>2.1.3.1.2</t>
  </si>
  <si>
    <t>Desarrollo sostenible del potencial económico de la biodiversidad, y el aporte de información en el conocimiento y la conservación. Valoración económica de servicios ecosistémicos de la cuenca hidrográficas de la jurisdicción.</t>
  </si>
  <si>
    <t>Documentos de investigación realizados</t>
  </si>
  <si>
    <t>2.1.3.1.2.1</t>
  </si>
  <si>
    <t>Desarrollar investigación relacionada con la valoración de recursos biológicos aprovechamiento y conservación sostenible de los recursos de la biodiversidad</t>
  </si>
  <si>
    <t>Documentos de investigación de especies elaboradas</t>
  </si>
  <si>
    <t xml:space="preserve">Documentos de investigación sobre el estado de poblaciones de fauna y flora elaborados </t>
  </si>
  <si>
    <t>2.1.3.1.3</t>
  </si>
  <si>
    <t xml:space="preserve">Construcción y dotación de un jardín botánico </t>
  </si>
  <si>
    <t>320202600</t>
  </si>
  <si>
    <t>Centro de Atención y Valoración de flora silvestre construido y dotado</t>
  </si>
  <si>
    <t>Número de centros de atención y valoración</t>
  </si>
  <si>
    <t>PROYECTO CUCHARO</t>
  </si>
  <si>
    <t>Línea No. 3. GESTIÓN INTEGRAL Y SOSTENIBLE DEL RECURSO HÍDRICO (GIRH).</t>
  </si>
  <si>
    <t xml:space="preserve">ARTICULACIÓN PARA LA GESTIÓN AMBIENTAL </t>
  </si>
  <si>
    <t>PND 2022 - 2026</t>
  </si>
  <si>
    <t xml:space="preserve">TRANSFORMACIÓN </t>
  </si>
  <si>
    <t>Ordenamiento del territorio alrededor del agua y justicia social</t>
  </si>
  <si>
    <t>META: Gobernanzas territoriales alrededor del agua y los bosques, restauración ecológica y economía de la biodiversidad (forestal, turismo y bioeconomía)
PROYECTO ESTRATEGICO
Descontaminación del Río Fonce</t>
  </si>
  <si>
    <t>Siempre Agua Potable</t>
  </si>
  <si>
    <t xml:space="preserve">Elaborar estudios y diseños para la construcción de 5 acueductos y/o embalses </t>
  </si>
  <si>
    <t>3.1.1 Planificación y manejo del recurso hídrico</t>
  </si>
  <si>
    <t>3.1.1.1.1</t>
  </si>
  <si>
    <t xml:space="preserve">Formulación del plan de ordenación y manejo de cuencas hidrográficas del río Bajo Lebrija en Cachira Norte. </t>
  </si>
  <si>
    <t>Documentos de planeación del plan de ordenación y manejo ambiental de cuenca hidrográfica elaborados</t>
  </si>
  <si>
    <t>3.1.1.1.2</t>
  </si>
  <si>
    <t>Formulación del plan de ordenación y manejo de cuencas hidrográficas del río Bajo Chicamocha</t>
  </si>
  <si>
    <t>Número de POMCAS formuados</t>
  </si>
  <si>
    <t>3.1.1.1.3</t>
  </si>
  <si>
    <t>Formulación del plan de ordenación y manejo de cuencas hidrográficas del río Fonce</t>
  </si>
  <si>
    <t>3.1.1.1.4</t>
  </si>
  <si>
    <t>Formulación del plan de ordenación y manejo de cuencas hidrográficas del río Cobugón - Cobaría</t>
  </si>
  <si>
    <t>3.1.1.1.5</t>
  </si>
  <si>
    <t>Formulación del plan de ordenación y manejo de cuencas hidrográficas del río Chitagá</t>
  </si>
  <si>
    <t>3.1.1.1.6</t>
  </si>
  <si>
    <t>Formulación del plan de ordenación y manejo de cuencas hidrográficas del río Medio Chicamocha</t>
  </si>
  <si>
    <t>3.1.1.2.1</t>
  </si>
  <si>
    <t>Priorización de corrientes para la Formulación de los Planes de Ordenamiento del Recurso Hídrico PORH</t>
  </si>
  <si>
    <t>Documentos de planeación para el ordenamiento del recurso hídrico formulados</t>
  </si>
  <si>
    <t>3.1.1.2.2</t>
  </si>
  <si>
    <t>Formular Planes de Ordenamiento del Recurso Hídrico PORH, sobre los cuerpos de agua priorizados. Ordenación y reglamentación del recurso hídrico para las cuencas</t>
  </si>
  <si>
    <t xml:space="preserve">Cuerpos de agua con Plan de Ordenamiento del Recurso Hídrico formulados. </t>
  </si>
  <si>
    <t>IMG_2</t>
  </si>
  <si>
    <t>3.1.1.2.2.1</t>
  </si>
  <si>
    <t>Formulación de Planes de Ordenamiento del Recurso Hídrico en corrientes priorizadas</t>
  </si>
  <si>
    <t>Número de PORH formuados</t>
  </si>
  <si>
    <t xml:space="preserve">Documentos de estudios técnicos con información consolidada de demanda de agua en cuerpos de agua publicados </t>
  </si>
  <si>
    <t>Número de Reglamentaciones del Recurso Hídrico formuados</t>
  </si>
  <si>
    <t>Documentos de estudios técnicos con determinación de objetivos de calidad para cuerpos de agua adoptados</t>
  </si>
  <si>
    <t>3.1.1.2.2.3</t>
  </si>
  <si>
    <t>Actualización de los objetivos de calidad del recurso hídrico en el área de jurisdicción de la CAS</t>
  </si>
  <si>
    <t>Numero de documentos con resolución adoptados</t>
  </si>
  <si>
    <t>3.1.1.2.3</t>
  </si>
  <si>
    <t>Elaboración de la Codificación de subzonas hidrográficas</t>
  </si>
  <si>
    <t>3.1.1.2.3.1</t>
  </si>
  <si>
    <t>3.1.1.3.1</t>
  </si>
  <si>
    <t>Formulación, Adaptación e implementación de Planes de Manejo de Acuíferos (PMA), priorizados.</t>
  </si>
  <si>
    <t xml:space="preserve">Documentos con Plan de Manejo Ambiental de Acuíferos formulados </t>
  </si>
  <si>
    <t>3.1.1.3.1.1</t>
  </si>
  <si>
    <t>Número de PMA de acuíferos adoptados</t>
  </si>
  <si>
    <t>3.1.1.3.2</t>
  </si>
  <si>
    <t>Acotamiento de Rondas Hídricas de las corrientes priorizadas en la jurisdicción de la CAS.</t>
  </si>
  <si>
    <t xml:space="preserve">Rondas hídricas delimitadas </t>
  </si>
  <si>
    <t>Metros de delimitación de rondas hídricas</t>
  </si>
  <si>
    <t>3.1.1.3.2.1</t>
  </si>
  <si>
    <t>Metros líneas 
Hectáreas de ronda acotada</t>
  </si>
  <si>
    <t>3.1.1.3.3</t>
  </si>
  <si>
    <t>Reglamentación y actualización de las corrientes hídricas priorizados con problemas en los usos y los goces.</t>
  </si>
  <si>
    <t>Resoluciones relacionadas con calidad, uso y planificación del recurso hídrico expedido</t>
  </si>
  <si>
    <t>Número de resoluciones</t>
  </si>
  <si>
    <t>IMG_4</t>
  </si>
  <si>
    <t>3.1.1.3.3.1</t>
  </si>
  <si>
    <t>Número de reglamentaciones adoptadas</t>
  </si>
  <si>
    <t>Siempre Agua Potable
Siempre Saneamiento Básico
Siempre Planes Estratégicos para el Agua y el Saneamiento Básico</t>
  </si>
  <si>
    <t xml:space="preserve">Construir mejorar y optimizar 20 acueductos 
Implementar la macro medición para el control del índice de agua no contabilizada en 5 acueductos municipales
Diseñar, construir, mejorar y optimizar 10 alcantarillados
Diseñar, construir, mejorar y optimizar 5 plantas de tratamiento de aguas residuales
Construir 200 unidades sanitarias en las zonas rurales del departamento
Formular tres planes estratégicos para el agua y el saneamiento básico
</t>
  </si>
  <si>
    <t xml:space="preserve">3.1.2 Regulación del uso y manejo del recurso hídrico </t>
  </si>
  <si>
    <t>3.1.2.1.1</t>
  </si>
  <si>
    <t>Elaboración de evaluaciones regionales del agua por subzonas hidrográficas</t>
  </si>
  <si>
    <t>Mapa de oferta hídrica realizado</t>
  </si>
  <si>
    <t>Número de mapas</t>
  </si>
  <si>
    <t>3.1.2.1.1.1</t>
  </si>
  <si>
    <t>Documentos de estudios técnicos realizados</t>
  </si>
  <si>
    <t>3.1.2.2.1</t>
  </si>
  <si>
    <t>Seguimiento, control a los programas de uso eficiente y ahorro del agua (PUEAA) de la vigencia.</t>
  </si>
  <si>
    <t xml:space="preserve">Proyectos para la formulación de uso eficiente y ahorro del agua formulados </t>
  </si>
  <si>
    <t>IMG_5</t>
  </si>
  <si>
    <t>3.1.2.2.1.1</t>
  </si>
  <si>
    <t>Realizar seguimiento, control a los programas de uso eficiente y ahorro del agua (PUEAA) de la vigencia.</t>
  </si>
  <si>
    <t>Porcentaje de PUEAA con seguimiento</t>
  </si>
  <si>
    <t>3.1.2.3.1</t>
  </si>
  <si>
    <t>Formulación del Programa Institucional Regional de Monitoreo de Calidad y Cantidad de agua - PIRMA</t>
  </si>
  <si>
    <t>3.1.2.3.2</t>
  </si>
  <si>
    <t>Implementación del Programa Institucional Regional de Monitoreo de Calidad y Cantidad de agua - PIRMA.</t>
  </si>
  <si>
    <t xml:space="preserve">Puntos de monitoreo de parámetros de calidad de agua in situ </t>
  </si>
  <si>
    <t>3.1.2.3.2.1</t>
  </si>
  <si>
    <t>Nuevos puntos de monitoreo</t>
  </si>
  <si>
    <t>Modelos hidráulicos implementados</t>
  </si>
  <si>
    <t>Número de modelos</t>
  </si>
  <si>
    <t>Número de modelos hidráulicos implementados</t>
  </si>
  <si>
    <t>Modelos hidrológicos implementados</t>
  </si>
  <si>
    <t>Número de modelos hidrológicos</t>
  </si>
  <si>
    <t>Número de modelos hidrológicos implementados</t>
  </si>
  <si>
    <t>Modelos de calidad del agua y de sedimentos implementados</t>
  </si>
  <si>
    <t>Número de modelos de calidad y de sedimentos implementados</t>
  </si>
  <si>
    <t>Sistema de almacenamiento de datos hidrometeorológicos en funcionamiento</t>
  </si>
  <si>
    <t>Número de sistemas de almacenamiento de datos</t>
  </si>
  <si>
    <t>Número de sistema de almacenamiento de datos hidrometeorológicos en funcionamiento</t>
  </si>
  <si>
    <t>Serie de datos generada</t>
  </si>
  <si>
    <t>Números de sistemas de almacenamientos de datos hidrometereológicos</t>
  </si>
  <si>
    <t>Número de series de datos generadas</t>
  </si>
  <si>
    <t>3.1.2.3.3</t>
  </si>
  <si>
    <t>Cofinanciación para estudios, diseños, construcción u optimización de Sistemas de tratamiento y conducción de aguas residuales del área Urbana, rural y sectores productivos.</t>
  </si>
  <si>
    <t xml:space="preserve">Documentos de estudios técnicos realizados </t>
  </si>
  <si>
    <t>3.1.2.3.3.1</t>
  </si>
  <si>
    <t>Apoyo y cofinanciación para estudios, diseños, construcción u optimización de Sistemas de tratamiento y conducción de aguas residuales del área Urbana, rural y sectores productivos.</t>
  </si>
  <si>
    <t>Número de convenios y/o alianzas</t>
  </si>
  <si>
    <t>3.1.2.3.4</t>
  </si>
  <si>
    <t>Seguimiento, control a los planes de saneamiento y manejo de vertimientos (PSMV) en cada vigencia.</t>
  </si>
  <si>
    <t xml:space="preserve">Documentos de estudios técnicos con determinación de metas de reducción de carga contaminante para cuerpos de agua publicados </t>
  </si>
  <si>
    <t>IMG_3</t>
  </si>
  <si>
    <t>3.1.2.3.4.1</t>
  </si>
  <si>
    <t>Realizar seguimiento, control a los planes de saneamiento y manejo de vertimientos (PSMV) en cada vigencia.</t>
  </si>
  <si>
    <t xml:space="preserve">Visitas de seguimiento y control realizadas </t>
  </si>
  <si>
    <t>Número de usuarios</t>
  </si>
  <si>
    <t>Porcentaje de PSMV con seguimiento</t>
  </si>
  <si>
    <t>3.1.2.3.5</t>
  </si>
  <si>
    <t xml:space="preserve">Diseño, construcción, dotación y certificación de un laboratorio de calidad de agua </t>
  </si>
  <si>
    <t xml:space="preserve">Laboratorios construidos y dotados </t>
  </si>
  <si>
    <t>Número de laboratorios</t>
  </si>
  <si>
    <t>Laboratorios mejorados y dotados</t>
  </si>
  <si>
    <t>Siempre Ambiental y Sostenible</t>
  </si>
  <si>
    <t>Conservación de la Biodiversidad y sus Servicios Ecosistémicos</t>
  </si>
  <si>
    <t>Aumentar en 0.23% las áreas de fortalecimiento de ecosistemas estratégicos del departamento</t>
  </si>
  <si>
    <t xml:space="preserve">3.2.1 Gobernanza del agua </t>
  </si>
  <si>
    <t>3.2.1.1.1</t>
  </si>
  <si>
    <t>Establecimiento de una red de monitoreo participativo como mecanismo para mejoramiento el conocimiento ambiental en el marco del proyecto INSPIRAGUA</t>
  </si>
  <si>
    <t>Asistencias técnicas a las Autoridades Ambientales competentes en las estrategias de gobernanza del agua realizadas</t>
  </si>
  <si>
    <t>Número de asistencias técnicas</t>
  </si>
  <si>
    <t>3.2.1.1.1.1</t>
  </si>
  <si>
    <t>Implementación de acciones de Gobernanza del agua en área de jurisdicción de la CAS</t>
  </si>
  <si>
    <t>Numero de actividades</t>
  </si>
  <si>
    <t>Línea No. 5. GESTIÓN DE LA INFORMACIÓN Y CONOCIMIENTO AMBIENTAL</t>
  </si>
  <si>
    <t>METAS</t>
  </si>
  <si>
    <t>ORDENAMIENTO DEL
TERRITORIO ALREDEDOR DEL
AGUA Y JUSTICIA AMBIENTAL</t>
  </si>
  <si>
    <t>Siempre Buen Gobierno</t>
  </si>
  <si>
    <t>Mejoramiento de la Planeación Territorial y Sectorial</t>
  </si>
  <si>
    <t>Prestar asesoría y asistencia técnica integral a las 88 entidades territoriales del departamento</t>
  </si>
  <si>
    <t>5.1.1 Transformación del Sistema Nacional Ambiental</t>
  </si>
  <si>
    <t>5.1.1.1.1</t>
  </si>
  <si>
    <t>Asistencia técnica en la inclusión de asuntos ambientales y fortalecimiento del equipo interdisciplinario para los procesos de planificación y ordenamiento territorial.</t>
  </si>
  <si>
    <t xml:space="preserve">Entidades asistidas técnicamente </t>
  </si>
  <si>
    <t>IMG_24</t>
  </si>
  <si>
    <t>Número de entidades asistidas</t>
  </si>
  <si>
    <t xml:space="preserve">Modificación del articulo 10 de la ley 388 de 1998 (Articulo 32 de la ley 2294). </t>
  </si>
  <si>
    <t>Prestar asesoría y asistencia técnica integral a las 88 entidades territoriales del departamento
Dar apoyo técnico a 79 municipios en el proceso de planeación y ordenamiento territorial</t>
  </si>
  <si>
    <t>5.2.1. Planificación ambiental territorial</t>
  </si>
  <si>
    <t>5.2.1.1.1</t>
  </si>
  <si>
    <t>Fortalecimiento de una estrategia para el acompañamiento, asesoría, seguimiento y control a los EOT´s, PBOT´s, POT´s y Planes de Desarrollo a los municipios de la jurisdicción.</t>
  </si>
  <si>
    <t xml:space="preserve">Documentos de lineamientos técnicos realizados </t>
  </si>
  <si>
    <t>5.2.1.1.1.1</t>
  </si>
  <si>
    <t xml:space="preserve">Número municipios con seguimeinto </t>
  </si>
  <si>
    <t>5.2.1.1.3</t>
  </si>
  <si>
    <t>Actualización, socialización de las Determinantes Ambientales y zonificación ambiental de POMCAS  para su incorporación en los POT´s PBOT´s y EOT´s.</t>
  </si>
  <si>
    <t xml:space="preserve">Documentos de lineamientos técnicos con directrices ambientales y de gestión del riesgo en la planificación ambiental territorial formulados </t>
  </si>
  <si>
    <t>5.2.1.1.3.1</t>
  </si>
  <si>
    <t xml:space="preserve">Actualización, socialización de las Determinantes Ambientales y  unificación de instrumentos de planificación de la jurisdicción de la CAS </t>
  </si>
  <si>
    <t>Número de documentos formulados</t>
  </si>
  <si>
    <t xml:space="preserve">Documentos de lineamientos técnicos con directrices ambientales y de gestión del riesgo en la planificación ambiental territorial divulgados </t>
  </si>
  <si>
    <t>Número de socializaciones realizadas</t>
  </si>
  <si>
    <r>
      <rPr>
        <b/>
        <sz val="14"/>
        <color theme="1"/>
        <rFont val="Arial Narrow"/>
        <family val="2"/>
      </rPr>
      <t xml:space="preserve">MACRO META </t>
    </r>
    <r>
      <rPr>
        <sz val="14"/>
        <color theme="1"/>
        <rFont val="Arial Narrow"/>
        <family val="2"/>
      </rPr>
      <t xml:space="preserve">
Nuevo Ordenamiento Territorial Alrededor del Agua 
y Justicia Ambiental</t>
    </r>
  </si>
  <si>
    <t>Siempre Gestión del Riesgo</t>
  </si>
  <si>
    <t>Gestión del Cambio Climático para un Desarrollo Bajo en Carbono y Resiliente al Clima
Prevención y Mitigación del Riesgo de Desastres desde el Sector Presidencia
Ordenamiento Ambiental Territorial</t>
  </si>
  <si>
    <t>Fortalecer el sistema de información de Gestión del Riesgo de Desastres del Departamento de Santander
Capacitación técnica, jurídica o institucional a los 87 municipios que componen el sistema territorial para la gestión del riesgo de desastres en el Departamento de Santander
Realización de 6 planes, estudios, protocolos, estrategias o programas de gestión del riesgo de las entidades territoriales
Realización de 10 nuevas obras de mitigación, acciones de prevención y atención a emergencias, adecuación, rehabilitación, recuperación o reconstrucción buscando el retorno a la normalidad de los municipios declarados en calamidad pública.
Atención de la emergencia, con 50.000 ayudas alimentarias y no alimentarias a los afectados por los eventos ocurridos en el departamento.</t>
  </si>
  <si>
    <t>5.3.1. Gestión integral del riesgo de desastres</t>
  </si>
  <si>
    <t>5.3.1.1.1</t>
  </si>
  <si>
    <t xml:space="preserve">Apoyo a los municipios para el conocimiento y reducción del riesgo, manejo de desastres y recuperación en el marco de la ley 1523 de 2012. </t>
  </si>
  <si>
    <t xml:space="preserve">Documentos de estudios técnicos para el conocimiento y reducción del riesgo elaborados </t>
  </si>
  <si>
    <t>5.3.1.1.1.1</t>
  </si>
  <si>
    <t xml:space="preserve">Asistencia técnica a los municipios para el conocimiento y reducción del riesgo, manejo de desastres y recuperación en el marco de la ley 1523 de 2012. </t>
  </si>
  <si>
    <t>Número de asistencias</t>
  </si>
  <si>
    <t>5.3.1.1.2</t>
  </si>
  <si>
    <t xml:space="preserve">Apoyo en la ejecución de estudios básicos y a detalle para la gestión del riesgo de desastres </t>
  </si>
  <si>
    <t>Documentos de estudios técnicos para el conocimiento y reducción del riesgo de desastres elaborados</t>
  </si>
  <si>
    <t>5.3.1.1.2.1</t>
  </si>
  <si>
    <t>Número de estudios de AVR realizados</t>
  </si>
  <si>
    <t>5.3.1.1.3</t>
  </si>
  <si>
    <t>Implementación y/o fortalecimiento del sistema de alertas tempranas.</t>
  </si>
  <si>
    <t>Sistemas de alertas tempranas para la gestión del riesgo de desastres diseñados</t>
  </si>
  <si>
    <t>Número de sistemas de alertas tempranas</t>
  </si>
  <si>
    <t>5.3.1.1.3.1</t>
  </si>
  <si>
    <t>Diseño, implementación y/o fortalecimiento del sistema de alertas tempranas.</t>
  </si>
  <si>
    <t>Sistemas de alertas tempranas diseñados</t>
  </si>
  <si>
    <t>Sistemas de alertas tempranas para la gestión del riesgo de desastres implementados</t>
  </si>
  <si>
    <t>Sistemas de alertas tempranas  implementados</t>
  </si>
  <si>
    <t>Sistemas de alertas tempranas para la gestión del riesgo de desastres fortalecidos</t>
  </si>
  <si>
    <t>Sistemas de alertas tempranas  fortalecidos</t>
  </si>
  <si>
    <t>5.3.1.1.4</t>
  </si>
  <si>
    <t>Formulación de un documento con lineamientos de gestión del riesgo a nivel sectorial</t>
  </si>
  <si>
    <t>Entidades asistidas técnicamente</t>
  </si>
  <si>
    <t>5.3.1.1.4.1</t>
  </si>
  <si>
    <t>5.3.1.1.5</t>
  </si>
  <si>
    <t>Incorporación estudios de gestión del riesgo de desastre de los POMCAS y PORH en los planes de ordenamiento territoriales</t>
  </si>
  <si>
    <t>5.3.1.1.5.1</t>
  </si>
  <si>
    <t>Número de aistencia técnica</t>
  </si>
  <si>
    <t>5.3.1.1.6</t>
  </si>
  <si>
    <t xml:space="preserve">Promoción y ejecución de obras de irrigación, avenamiento y defensa contra inundaciones  </t>
  </si>
  <si>
    <t>Obras para reducir el riesgo de avenidas torrenciales construidas</t>
  </si>
  <si>
    <t>Número de obras</t>
  </si>
  <si>
    <t>5.3.1.1.6.1</t>
  </si>
  <si>
    <t>Número de Obras para reducir el riesgo de avenidas torrenciales construidas</t>
  </si>
  <si>
    <t xml:space="preserve">Obras de infraestructura para mitigación y atención a desastres realizadas </t>
  </si>
  <si>
    <t>Numero de obras de infraestructura</t>
  </si>
  <si>
    <t xml:space="preserve">Número Obras de infraestructura para mitigación y atención a desastres realizadas </t>
  </si>
  <si>
    <t>Línea No. 4. GESTIÓN DE LA INFORMACIÓN Y CONOCIMIENTO AMBIENTAL</t>
  </si>
  <si>
    <t>Siempre Ciencia, Tecnología e Innovación</t>
  </si>
  <si>
    <t>Investigación y desarrollo</t>
  </si>
  <si>
    <t>Participar en la construcción de tres (3) estrategias o iniciativas de investigación y desarrollo que aporten al fortalecimiento del sector productivo y la población santandereana
Apoyar la implementación de una base de datos de propuestas y proyectos para CTeI
Apoyar tres programas e iniciativas de innovación y desarrollo tecnológico para la generación de valor en el departamento
Apoyar la gestión de generación de cuatro (4) alianzas estratégicas para el desarrollo de capacidades de innovación y desarrollo tecnológico 
Reducir el 0.3% la tendencia de crecimiento de la deforestación proyectada por el IDEAM</t>
  </si>
  <si>
    <t xml:space="preserve">4.1.1 Información científica </t>
  </si>
  <si>
    <t>4.1.1.1.1</t>
  </si>
  <si>
    <t>Seguimiento y control de la deforestación a partir de la implementación de un sistema de información geográfico</t>
  </si>
  <si>
    <t>Sistema de información sobre deforestación implementado</t>
  </si>
  <si>
    <t>Número de sistemas de información</t>
  </si>
  <si>
    <t>4.1.1.1.1.1</t>
  </si>
  <si>
    <t>Implementación de un sistema de información para realizar seguimiento y control de la deforestación en tiempo real en área de jurisdicción de la CAS</t>
  </si>
  <si>
    <t>Número de sistemas de información impledmentados</t>
  </si>
  <si>
    <t>Boletines sobre deforestación publicados</t>
  </si>
  <si>
    <t>Número de reportes</t>
  </si>
  <si>
    <t>4.1.1.1.2</t>
  </si>
  <si>
    <t>Diseño de una estrategia de investigación ambiental</t>
  </si>
  <si>
    <t>Documentos de Política elaborados</t>
  </si>
  <si>
    <t>4.1.1.1.2.1</t>
  </si>
  <si>
    <t>Realizar el diseño de una estrategia de investigación ambiental</t>
  </si>
  <si>
    <t>4.1.1.1.3</t>
  </si>
  <si>
    <t>Realización alianzas para la generación de estudios científicos de investigación aplicada y de estudios de investigación Básica</t>
  </si>
  <si>
    <t xml:space="preserve">Documentos de investigación realizados </t>
  </si>
  <si>
    <t>4.1.1.1.3.1</t>
  </si>
  <si>
    <t>Realizar alianzas para la generación de estudios científicos de investigación aplicada y de estudios de investigación Básica</t>
  </si>
  <si>
    <t>Cavitador</t>
  </si>
  <si>
    <t>Siempre TIC</t>
  </si>
  <si>
    <t>Territorio Inteligente</t>
  </si>
  <si>
    <t>Generar una alianza y/o convenio con los entes descentralizados y otras instituciones públicas o privadas en telecomunicaciones, nuevas tecnologías y conectividad digital</t>
  </si>
  <si>
    <t>4.2.1 Infraestructura y equipamiento para el desarrollo de actividades de investigación</t>
  </si>
  <si>
    <t>4.2.1.1.1</t>
  </si>
  <si>
    <t>Fortalecimiento de las tecnologías de información geográfica y sistema georreferenciado</t>
  </si>
  <si>
    <t>Sistemas de información fortalecidos y actualizados</t>
  </si>
  <si>
    <t>4.2.1.1.1.1</t>
  </si>
  <si>
    <t>Número de acciones</t>
  </si>
  <si>
    <t>4.2.1.1.2</t>
  </si>
  <si>
    <t xml:space="preserve">Estandarización de modelos de almacenamiento de información y datos que permitan la interoperabilidad con diferentes entidades del SINA. </t>
  </si>
  <si>
    <t>Sistemas de información implementados</t>
  </si>
  <si>
    <t>Número de sistemas</t>
  </si>
  <si>
    <t>4.2.1.1.2.1</t>
  </si>
  <si>
    <t>Instrumentos tecnológicos implementados </t>
  </si>
  <si>
    <t>Número de instrumentos</t>
  </si>
  <si>
    <t>4.2.1.1.3</t>
  </si>
  <si>
    <t xml:space="preserve">Actualización y reporte de información en plataformas del sistema nacional ambiental. </t>
  </si>
  <si>
    <t>IMG_26</t>
  </si>
  <si>
    <t>4.2.1.1.3.1</t>
  </si>
  <si>
    <t xml:space="preserve">Siempre Infraestructura y  Conectividad,  Siempre Salud y Siempre Equilibrio Social </t>
  </si>
  <si>
    <t>Siempre Infraestructura Red Vial Municipal
Aseguramiento y Administración del Sistema General de la Seguridad Social en Salud
Siempre Etnocultural 
Siempre Garante de los Derechos de la Población Afrodescendiente</t>
  </si>
  <si>
    <t>Apoyar y/o gestionar 1 proyecto de construcción, mejoramiento y/o rehabilitación de vías y/o caminos en beneficio de los grupos étnico y/o comunidades NARP.
Apoyar a los 87 municipios del departamento con asistencia técnica y acompañamiento en la implementación del enfoque diferencial étnico en salud.
Apoyo a las actividades del plan de vida de las comunidades indígenas U`wa mediante la implementación de 4 Malokas para prestación de servicios de salud occidental y ancestral en el Cabildo Aguablanca, del Municipio de Cerrito, Departamento de Santander.
Realizar la actualización de la Política Pública de Comunidades Negras, Afrocolombianas, Raizales y Palenqueras del Departamento de Santander.</t>
  </si>
  <si>
    <t>4.3 Gestión de la información Ambiental</t>
  </si>
  <si>
    <t>4.3.1.1.1</t>
  </si>
  <si>
    <t>Apoyo en la formulación e implementación de los Planes de Etnodesarrollo en Consejos Comunitarios</t>
  </si>
  <si>
    <t>Documentos diagnósticos sobre dinámicas socioculturales, gobernanza y gobernabilidad étnica y conocimiento tradicional elaborados</t>
  </si>
  <si>
    <t>4.3.1.1.1.1</t>
  </si>
  <si>
    <t>Línea No. 6. GESTIÓN DEL CAMBIO CLIMÁTICO PARA UN DESARROLLO BAJO EN CARBONO Y RESILIENTE AL CLIMA</t>
  </si>
  <si>
    <t>PND 2022- 2026</t>
  </si>
  <si>
    <t>Bajar a 140.000 las hectareas Deforestadas a nivel 
nacional en el 2026
Un transporte ambientalmente sostenible: Llegar a 2,14 millones de
toneladas de CO2 mitigadas por el sector transporte. Es decir, dos millones
adicionales frente a 2021.
PROYECTO ESTRATEGICO 
Desarrollo de proyectos para la gestión integral y el ordenamiento alrededor del Río Magdalena para combatir los efectos de cambio climático en las poblaciones aledañas</t>
  </si>
  <si>
    <t>Gestión del Cambio Climático para un Desarrollo Bajo en Carbono y Resiliente al Clima</t>
  </si>
  <si>
    <t>Crear una (1) nueva secretaría orientada a la Gestión del Riesgo de Desastres y Cambio Climático
Apoyar jornadas de educación, información, y sensibilización para 1500 participantes de diferentes públicos en gestión de cambio climático
Apoyar la implementación de 4 acciones de mitigación y adaptación al cambio climático definidas en el PIGCCT</t>
  </si>
  <si>
    <t>6.1.1 Instrumentos de planificación y acompañamiento técnico en gestión de cambio climático</t>
  </si>
  <si>
    <t>6.1.1.1.1</t>
  </si>
  <si>
    <t>Construcción de una línea base de producción de GEI por efectos de la deforestación</t>
  </si>
  <si>
    <t>Estudios de línea base de emisiones de gases de efecto invernadero realizados</t>
  </si>
  <si>
    <t>6.1.1.1.1.1</t>
  </si>
  <si>
    <t>6.1.1.1.2</t>
  </si>
  <si>
    <t>Reducción de las emisiones asociadas a la deforestación y degradación forestal</t>
  </si>
  <si>
    <t>Estudios de reducción de emisiones de gases de efecto invernadero realizados</t>
  </si>
  <si>
    <t>6.1.1.1.2.1</t>
  </si>
  <si>
    <t>Reporte de reducción de las emisiones asociadas a la deforestación y degradación forestal</t>
  </si>
  <si>
    <t>6.1.1.1.3</t>
  </si>
  <si>
    <t>Conservación e incremento de las reservas forestales y aumento de la resiliencia a la variabilidad climática</t>
  </si>
  <si>
    <t>Documentos con las acciones de mitigación y adaptación al cambio climático formulados</t>
  </si>
  <si>
    <t>6.1.1.1.3.1</t>
  </si>
  <si>
    <t>Realizar proyectos piloto que permitan implementar medidas concretas que contribuyan a la mitigación o adaptación al cambio climático en área de jurisdicción de la CAS</t>
  </si>
  <si>
    <t>6.1.1.1.4</t>
  </si>
  <si>
    <t>Acompañamiento a proyectos de reducción de emisiones</t>
  </si>
  <si>
    <t>Plantaciones forestales Dendroenergéticas establecidas</t>
  </si>
  <si>
    <t>6.1.1.1.4.1</t>
  </si>
  <si>
    <t>Proyectos con enfoque territorial para reducir emisiones atmósféricas en sectores productivos en área de jurisdicción de la CAS</t>
  </si>
  <si>
    <t>Número de proyectos acompñados</t>
  </si>
  <si>
    <t>Inventario de fuentes fijas que presentan combustión incompleta realizado</t>
  </si>
  <si>
    <t>Número de inventarios de fuentes fijas</t>
  </si>
  <si>
    <t>Número de estrategias para la reducción de emisiones en los sectores productivos</t>
  </si>
  <si>
    <t>Estufas ecoeficientes fijas construidas</t>
  </si>
  <si>
    <t>Número de estufas</t>
  </si>
  <si>
    <t>6.1.1.2.1</t>
  </si>
  <si>
    <t>Asistencia técnica y seguimiento en la incorporación de acciones relacionadas con Cambio Climático en instrumentos de planificación ambiental territorial.</t>
  </si>
  <si>
    <t>Documentos de planeación con la propuesta de acciones de mitigación y adaptación al cambio climático diseñados</t>
  </si>
  <si>
    <t>IMG_7</t>
  </si>
  <si>
    <t>6.1.1.2.1.1</t>
  </si>
  <si>
    <t>Documentos de planeación formulados</t>
  </si>
  <si>
    <t>Documentos orientadores para la incorporación de cambio climático formulados</t>
  </si>
  <si>
    <t>Número de espacios</t>
  </si>
  <si>
    <t>Reporte anual de asistencia tecnica</t>
  </si>
  <si>
    <t>6.1.1.2.2</t>
  </si>
  <si>
    <t>Fortalecimiento de los Sistemas de Información Climática, mediante la articulación interinstitucional.</t>
  </si>
  <si>
    <t xml:space="preserve">Espacios de articulación desarrollados en el marco del SISCLIMA </t>
  </si>
  <si>
    <t xml:space="preserve">Documentos generados en el marco del SISCLIMA </t>
  </si>
  <si>
    <t>6.1.1.2.3</t>
  </si>
  <si>
    <t>Desarrollo de una estrategia innovadora para aumentar la capacidad de mitigación y adaptación al cambio climático.</t>
  </si>
  <si>
    <t>Pilotos con acciones de mitigación y adaptación al cambio climático desarrollados</t>
  </si>
  <si>
    <t>6.1.1.2.3.1</t>
  </si>
  <si>
    <t>Formulación e implementación de estrategias innovadoras para la reducción de la vulnerabilidad frente al cambio climático</t>
  </si>
  <si>
    <t>Número de pilotos implenetados</t>
  </si>
  <si>
    <t>6.1.1.3.1</t>
  </si>
  <si>
    <t xml:space="preserve">Construcción de una línea base que permita cuantificar las emisiones de GEI en las instituciones y los sectores productivos </t>
  </si>
  <si>
    <t>6.1.1.3.1.1</t>
  </si>
  <si>
    <t xml:space="preserve">Número de estudios de línea base implementados </t>
  </si>
  <si>
    <t>Número de docuemntos realizados</t>
  </si>
  <si>
    <t>6.1.1.3.2</t>
  </si>
  <si>
    <t xml:space="preserve">Promoción de iniciativas para la transformación de procesos y disminución de emisiones de gases de efecto invernadero en los sectores productivos </t>
  </si>
  <si>
    <t>Documentos de lineamientos técnicos para la implementación de las acciones de mitigación y adaptación de los sectores diseñados</t>
  </si>
  <si>
    <t>6.1.1.3.2.1</t>
  </si>
  <si>
    <t>Número de documentos de lineamientos técnicos formulados</t>
  </si>
  <si>
    <t xml:space="preserve">Documentos de lineamientos técnicos para la instrumentalización de la política de cambio climático en lo referente ciencia y tecnología </t>
  </si>
  <si>
    <t>Número de documentos de lineamientos técnicos de ciencia y tecnología desarrollados</t>
  </si>
  <si>
    <t>6.1.1.3.3</t>
  </si>
  <si>
    <t>Desarrollo tecnológico para la creación de sumideros artificiales de carbono</t>
  </si>
  <si>
    <t>Documentos de lineamientos técnicos para la identificación de fuentes de financiamiento elaborados</t>
  </si>
  <si>
    <t>6.1.1.3.3.1</t>
  </si>
  <si>
    <t>Número de desarrollo realizados</t>
  </si>
  <si>
    <t>6.1.1.3.4</t>
  </si>
  <si>
    <t>Identificación de fuentes de financiamiento para la adaptación y mitigación del cambio climático</t>
  </si>
  <si>
    <t>Entidades capacitadas en gestión del cambio climático</t>
  </si>
  <si>
    <t>Número de persona</t>
  </si>
  <si>
    <t>6.1.1.3.4.1</t>
  </si>
  <si>
    <t>Acompañamiento a los entes territoriales en la Identificación de fuentes de financiamiento para la adaptación y mitigación del cambio climático</t>
  </si>
  <si>
    <t>Número de entidades capacitadas</t>
  </si>
  <si>
    <t>Cartillas de capacitación informal elaboradas</t>
  </si>
  <si>
    <t xml:space="preserve">Campañas de información en gestión de cambio climático realizadas </t>
  </si>
  <si>
    <t>Número de campañas</t>
  </si>
  <si>
    <t>6.1.1.3.5</t>
  </si>
  <si>
    <t>Desarrollo de una estrategia regional  orientada a priorizar la transición hacia el uso de la electricidad en vehículos de uso intensivo</t>
  </si>
  <si>
    <t>320600200</t>
  </si>
  <si>
    <t>6.1.1.3.5.1</t>
  </si>
  <si>
    <t xml:space="preserve">Número de estrategias  </t>
  </si>
  <si>
    <t>6.1.1.3.6</t>
  </si>
  <si>
    <t xml:space="preserve">Promoción del modelo de economía del hidrógeno como  estrategia para la  descarbonización de los sectores productivos </t>
  </si>
  <si>
    <t>320600202</t>
  </si>
  <si>
    <t>6.1.1.3.6.1</t>
  </si>
  <si>
    <t>Número de investigaciones realizadas</t>
  </si>
  <si>
    <t>Apoyar jornadas de educación, información, y sensibilización para 1500 participantes de diferentes públicos en gestión de cambio climático</t>
  </si>
  <si>
    <t>6.1.2 Gestión del conocimiento en cambio climático</t>
  </si>
  <si>
    <t>6.1.2.1.1</t>
  </si>
  <si>
    <t>Diseño e implementación una estrategia interinstitucional, intersectorial y comunitaria de educación, formación y sensibilización sobre cambio climático.</t>
  </si>
  <si>
    <t xml:space="preserve">Sistemas de Información fortalecidos </t>
  </si>
  <si>
    <t>6.1.2.1.1.1</t>
  </si>
  <si>
    <t xml:space="preserve">Sistemas de Información diseñados </t>
  </si>
  <si>
    <t>Número de estrategia</t>
  </si>
  <si>
    <t>6.1.2.1.2</t>
  </si>
  <si>
    <t>Estructuración de un Sistema de Información Integral para la toma de decisiones relacionadas con el cambio climático.</t>
  </si>
  <si>
    <t>Espacios de articulación desarrollados en el marco del SISCLIMA</t>
  </si>
  <si>
    <t>6.1.2.1.2.1</t>
  </si>
  <si>
    <t>Sistemas de información implementado</t>
  </si>
  <si>
    <t>6.1.2.1.3</t>
  </si>
  <si>
    <t>Fortalecimiento de la coordinación Interinstitucional para la promoción de los retos establecidos en Nodo Norandino Regional de Cambio Climático</t>
  </si>
  <si>
    <t>6.1.2.1.3.1</t>
  </si>
  <si>
    <t xml:space="preserve">Línea  No. 7. EDUCACIÓN AMBIENTAL </t>
  </si>
  <si>
    <t>PNA 2022 - 2026</t>
  </si>
  <si>
    <t>PLAN DE GESTIÓN AMBIENTAL REGIONAL 2022-2033</t>
  </si>
  <si>
    <t>MACROMETA</t>
  </si>
  <si>
    <t xml:space="preserve">SECTOR </t>
  </si>
  <si>
    <t xml:space="preserve">CÓD </t>
  </si>
  <si>
    <t>CÓD PRODUCTO</t>
  </si>
  <si>
    <t xml:space="preserve">ORDENAMIENTO TERRITORIAL ALREDEDOR DEL AGUA Y JUSTICIA AMBIENTAL.
</t>
  </si>
  <si>
    <r>
      <t xml:space="preserve">Nuevo Ordenamiento Territorial Alrededor del Agua y Justicia Ambiental
</t>
    </r>
    <r>
      <rPr>
        <b/>
        <sz val="14"/>
        <color theme="1"/>
        <rFont val="Arial Narrow"/>
        <family val="2"/>
      </rPr>
      <t>Componente:</t>
    </r>
    <r>
      <rPr>
        <sz val="14"/>
        <color theme="1"/>
        <rFont val="Arial Narrow"/>
        <family val="2"/>
      </rPr>
      <t xml:space="preserve"> VII Programa de Educación Ambiental 
</t>
    </r>
    <r>
      <rPr>
        <b/>
        <sz val="14"/>
        <color theme="1"/>
        <rFont val="Arial Narrow"/>
        <family val="2"/>
      </rPr>
      <t xml:space="preserve">Poyecto: </t>
    </r>
    <r>
      <rPr>
        <sz val="14"/>
        <color theme="1"/>
        <rFont val="Arial Narrow"/>
        <family val="2"/>
      </rPr>
      <t xml:space="preserve">
Reconocimiento de saberes previos</t>
    </r>
  </si>
  <si>
    <t xml:space="preserve">Siempre Ambiental y Sostenible </t>
  </si>
  <si>
    <t xml:space="preserve">Educación Ambiental </t>
  </si>
  <si>
    <t>Difundir la información ambiental en el marco de la educación ambiental</t>
  </si>
  <si>
    <t>7.1.1 Articulación Intersectorial</t>
  </si>
  <si>
    <t>7.1.1.1.1</t>
  </si>
  <si>
    <t>Generación y fortalecimiento de escenarios para la articulación institucional e intersectorial para la institucionalización de la educación ambiental regional (PDEA).</t>
  </si>
  <si>
    <t>Alianzas para el desarrollo de la política nacional ambiental y la participación en la gestión ambiental suscritas</t>
  </si>
  <si>
    <t>IMG_27</t>
  </si>
  <si>
    <t>7.1.1.1.1.1</t>
  </si>
  <si>
    <t>Desarrollar y fortalecer escenarios para la articulación institucional e intersectorial para la institucionalización de la educación ambiental regional</t>
  </si>
  <si>
    <t xml:space="preserve">Número de alianzas suscritas </t>
  </si>
  <si>
    <t>Alianzas para el desarrollo de la política nacional ambiental y la participación en la gestión ambiental implementadas</t>
  </si>
  <si>
    <t xml:space="preserve">Número de alianzas implementadas </t>
  </si>
  <si>
    <t>7.1.2 Fortalecimiento y consolidación de las estrategias educativo ambientales y de participación</t>
  </si>
  <si>
    <t>7.1.1.2.1</t>
  </si>
  <si>
    <t>Consolidación, fortalecimiento y articulación de la política de educación ambiental, apoyo y seguimiento a la ejecución de los CIDEAS, PRAES, PROCEDAS, PRAUs.</t>
  </si>
  <si>
    <t>Estrategias de educación ambiental implementadas</t>
  </si>
  <si>
    <t>Número de estrategias</t>
  </si>
  <si>
    <t>7.1.1.2.1.1</t>
  </si>
  <si>
    <t xml:space="preserve">Consolidación, fortalecimiento y articulación de la política de educación ambiental, apoyo y seguimiento a la ejecución de los  CIDEAS, PRAES, PROCEDAS, PRAUS </t>
  </si>
  <si>
    <t xml:space="preserve">Número de estrategias de educación ambiental implementadas </t>
  </si>
  <si>
    <t xml:space="preserve">Proyectos de educación ambiental implementados </t>
  </si>
  <si>
    <t xml:space="preserve">Estrategias educativo ambientales y de participación implementadas </t>
  </si>
  <si>
    <t>7.1.1.2.2</t>
  </si>
  <si>
    <t>Apoyo y seguimiento a la ejecución de la estrategia de Red de Jóvenes</t>
  </si>
  <si>
    <t>7.1.1.2.2.1</t>
  </si>
  <si>
    <t xml:space="preserve">Número de nuevos jóvenes vinculados </t>
  </si>
  <si>
    <t>7.1.3 Mejoramiento de la calidad de la formación ambiental</t>
  </si>
  <si>
    <t>7.1.1.3.1</t>
  </si>
  <si>
    <t>Diseño e implementación de una estrategia pedagógica y didáctica que contribuya a la inclusión, conducción, movilización y creación de contexto del conocimiento ambiental</t>
  </si>
  <si>
    <t>7.1.1.3.1.1</t>
  </si>
  <si>
    <t>Diseñar e implementar una estrategia pedagógica y didáctica que contribuya a la inclusión, conducción, movilización y creación de contexto del conocimiento ambiental</t>
  </si>
  <si>
    <t>Número de estrategias de educación ambiental implementadas</t>
  </si>
  <si>
    <t>7.1.1.3.2</t>
  </si>
  <si>
    <t xml:space="preserve"> Programa de articulación con la educación primaria, básica y media, encaminada a la transferencia de conocimiento ambiental a personal docente</t>
  </si>
  <si>
    <t>7.1.1.3.2.1</t>
  </si>
  <si>
    <t>Desarollar un programa de articulación con la educación primaria, básica y media, encaminada a la transferencia de conocimiento ambiental a personal docente</t>
  </si>
  <si>
    <t xml:space="preserve">Número de programas desarrollados </t>
  </si>
  <si>
    <t>7.1.1.3.3</t>
  </si>
  <si>
    <t xml:space="preserve">Identificación de ambientes de aprendizaje para la promoción de la educación ambiental </t>
  </si>
  <si>
    <t>7.1.1.3.3.1</t>
  </si>
  <si>
    <t xml:space="preserve">Identificar ambientes de aprendizaje para la promoción de la educación ambiental </t>
  </si>
  <si>
    <t xml:space="preserve">Número de espacios identificados </t>
  </si>
  <si>
    <t>Apoyar con un convenio la internacionalización de la educación ambiental y la participación</t>
  </si>
  <si>
    <t>7.1.4 Cooperación e Internacionalización</t>
  </si>
  <si>
    <t>7.1.4.1.1</t>
  </si>
  <si>
    <t>Promoción de la producción, intercambio y circulación de conocimiento ambiental con pares internacionales.</t>
  </si>
  <si>
    <t xml:space="preserve">Convenios de cooperación internacional de conocimientos en materia de Educación Ambiental y Participación suscritos </t>
  </si>
  <si>
    <t>Número de convenios</t>
  </si>
  <si>
    <t>7.1.4.1.1.1</t>
  </si>
  <si>
    <t xml:space="preserve">Número de convenios suscritos </t>
  </si>
  <si>
    <t>Convenios de cooperación o intercambio de conocimientos en materia de Educación Ambiental y Participación implementados</t>
  </si>
  <si>
    <t xml:space="preserve">Número de convenios implementados </t>
  </si>
  <si>
    <t>Territorios Inteligentes</t>
  </si>
  <si>
    <t>Implementar UN servicio de información Georreferenciada, como una estrategia para la toma de decisiones, la gobernabilidad territorial y la participación ciudadana.</t>
  </si>
  <si>
    <t>7.2.1 Comunicación e información</t>
  </si>
  <si>
    <t>7.2.1.1.1</t>
  </si>
  <si>
    <t>Diseño, implementación y promoción del uso de las Tecnologías de la Información y Comunicación TIC para la generación de valor público y entornos de confianza digital.</t>
  </si>
  <si>
    <t xml:space="preserve">Campañas de educación ambiental y participación implementadas </t>
  </si>
  <si>
    <t>7.2.1.1.1.1</t>
  </si>
  <si>
    <t>Diseñar, implementar y promocionar el uso de las Tecnologías de la Información y Comunicación TIC para la generación de valor público y entornos de confianza digital.</t>
  </si>
  <si>
    <t>Número de campañas realizadas</t>
  </si>
  <si>
    <t>Eventos de educación y participación realizados</t>
  </si>
  <si>
    <t xml:space="preserve">Número de eventos realizados </t>
  </si>
  <si>
    <t xml:space="preserve">Siempre TIC y 
Siempre Equilibrio Social </t>
  </si>
  <si>
    <t xml:space="preserve">Territorios Inteligentes
Siempre con Liderazgo Comunitario </t>
  </si>
  <si>
    <t>Implementar UN servicio de información Georreferenciada, como una estrategia para la toma de decisiones, la gobernabilidad territorial y la participación ciudadana.
Promover un programa integral de procesos formativos destinados a los líderes comunales y comunitarios de Santander que incluya capacitación sobre sus procesos al interior juntas en materia de conciliación</t>
  </si>
  <si>
    <t>7.2.2 Participación ciudadana</t>
  </si>
  <si>
    <t>7.2.2.1.1</t>
  </si>
  <si>
    <t>Construcción de lineamientos para la efectiva participación ciudadana en la gestión ambiental regional</t>
  </si>
  <si>
    <t>Documentos de política para la participación ciudadana en la gestión ambiental formulados</t>
  </si>
  <si>
    <t>7.2.2.1.1.1</t>
  </si>
  <si>
    <t>Diseñar y ejecutar  una estrategia  para la efectiva participación ciudadana en la gestión ambiental regional</t>
  </si>
  <si>
    <t xml:space="preserve">Número de estrategias diseñadas </t>
  </si>
  <si>
    <t>Estrategias de participación ciudadana en la gestión ambiental implementadas</t>
  </si>
  <si>
    <t xml:space="preserve">Número de estrategias ejecutadas </t>
  </si>
  <si>
    <t>7.2.2.1.3</t>
  </si>
  <si>
    <t>Diseño e implementación de un mecanismo para la gestión de conflictos socio ambientales.</t>
  </si>
  <si>
    <t>Entidades del Sistema Nacional Ambiental acompañadas en participación ciudadana en la gestión ambiental y resolución de conflictos</t>
  </si>
  <si>
    <t>7.2.2.1.3.1</t>
  </si>
  <si>
    <t>Diseñar e implementar de un mecanismo para la gestión de conflictos socio ambientales.</t>
  </si>
  <si>
    <t>Espacios y escenarios de diálogo ambiental implementados</t>
  </si>
  <si>
    <t xml:space="preserve">Número de estrategias implementadas </t>
  </si>
  <si>
    <t>7.2.1.1.2</t>
  </si>
  <si>
    <t>Fortalecimiento del proceso participativo de las Juntas de Acción Comunal y actores comunitarios en la formulación de sus planes de acción y desarrollo</t>
  </si>
  <si>
    <t>320801300</t>
  </si>
  <si>
    <t>7.2.1.1.2.1</t>
  </si>
  <si>
    <t>Apoyar la formulación y desarrollo de planes de acción  participativo de las Juntas de Acción Comunal y actores comunitarios</t>
  </si>
  <si>
    <t xml:space="preserve">Número de JAC apoyadas </t>
  </si>
  <si>
    <t xml:space="preserve">Línea Estratégica No. 8.  FORTALECIMIENTO  DE LA GESTIÓN  DEL SECTOR AMBIENTE Y DESARROLLO SOSTENIBLE </t>
  </si>
  <si>
    <t>PGAR 2022-2033</t>
  </si>
  <si>
    <t xml:space="preserve">META </t>
  </si>
  <si>
    <t xml:space="preserve">Pacto por la Sostenibilidad </t>
  </si>
  <si>
    <t>Fortaleceremos las Autoridades Ambientales Regionales
para optimizar la gestión ambiental, la vigilancia y control,
y el servicio al ciudadano.</t>
  </si>
  <si>
    <t xml:space="preserve">Siempre Buen Gobierno </t>
  </si>
  <si>
    <t>Gestión Pública Moderna, Eficiente, Transparente y participativa
Fortalecimiento de la Gestión de la Administración Pública de Santander</t>
  </si>
  <si>
    <t>Desarrollar una estrategia integral en atención al ciudadano que incluya fortalecer los recursos tecnológicos y humanos para mejorar la atención.
Establecer mecanismos de Asistencia Técnica para el seguimiento, control y evaluación de acuerdo a la capacidad de la entidad pública que formulen indicadores que permitan verificar el cumplimiento de lo previsto en los planes, programas y proyectos y utilizar esta información para identificar mejoras y correctivos.</t>
  </si>
  <si>
    <t>8.1.1 Transformación digital y mejoramiento de las capacidades institucionales del sector ambiental</t>
  </si>
  <si>
    <t>8.1.1.1.1</t>
  </si>
  <si>
    <t xml:space="preserve">Mejoramiento de las capacidades institucionales. </t>
  </si>
  <si>
    <t>Sistema de gestión implementado</t>
  </si>
  <si>
    <t>8.1.1.1.1.1</t>
  </si>
  <si>
    <t>Implementar y fortalecer el sistema integrado de gestión de la CAS</t>
  </si>
  <si>
    <t>Número de sistemas de gestión integrado implementados</t>
  </si>
  <si>
    <t>Metodologías aplicadas</t>
  </si>
  <si>
    <t xml:space="preserve">Número de metodologías aplicadas </t>
  </si>
  <si>
    <t>Informe final de implementación</t>
  </si>
  <si>
    <r>
      <t xml:space="preserve">Número de informes de implementación </t>
    </r>
    <r>
      <rPr>
        <sz val="14"/>
        <color rgb="FFFF0000"/>
        <rFont val="Arial Narrow"/>
        <family val="2"/>
      </rPr>
      <t>(evaluación)</t>
    </r>
    <r>
      <rPr>
        <sz val="14"/>
        <color theme="1"/>
        <rFont val="Arial Narrow"/>
        <family val="2"/>
      </rPr>
      <t xml:space="preserve"> realizados </t>
    </r>
  </si>
  <si>
    <t>Sistema de Gestión certificado</t>
  </si>
  <si>
    <t xml:space="preserve">Número de sistema de gestión certificados </t>
  </si>
  <si>
    <t>Herramientas implementadas</t>
  </si>
  <si>
    <t xml:space="preserve">Número de herramientas implementadas </t>
  </si>
  <si>
    <t>8.1.1.1.2</t>
  </si>
  <si>
    <t>Apropiación de Lineamientos de Tecnologías Emergentes</t>
  </si>
  <si>
    <t>Índice de capacidad en la prestación de servicios de tecnología</t>
  </si>
  <si>
    <t>Porcentaje de capacidad</t>
  </si>
  <si>
    <t>8.1.1.1.2.1</t>
  </si>
  <si>
    <t>Mejorar el Índice de capacidad en la prestación de servicios de tecnología</t>
  </si>
  <si>
    <t xml:space="preserve">Porcentaje de índice de capacidad incrementado </t>
  </si>
  <si>
    <t>8.1.1.1.3</t>
  </si>
  <si>
    <t xml:space="preserve">Ejecución de actividades del Plan Estratégico de Tecnologías de la Información-PETI e Implementar una plataforma de seguimiento tecnológico ambiental. </t>
  </si>
  <si>
    <t>Documentos para la planeación estratégica de TI</t>
  </si>
  <si>
    <t>8.1.1.1.3.1</t>
  </si>
  <si>
    <t xml:space="preserve">Ejecutar actividades del Plan Estratégico de Tecnologías de la Información-PETI e Implementar una plataforma de seguimiento tecnológico ambiental. </t>
  </si>
  <si>
    <t xml:space="preserve">Número de PETI implementados </t>
  </si>
  <si>
    <t>8.1.1.1.4</t>
  </si>
  <si>
    <t>Transparencia y acceso a la información</t>
  </si>
  <si>
    <t>Sistemas de información para la gestión administrativa actualizados</t>
  </si>
  <si>
    <t>8.1.1.1.4.1</t>
  </si>
  <si>
    <t>Fortalecer la transparencia y acceso a la información de la CAS</t>
  </si>
  <si>
    <t>Número de sistemas de información  actualizados</t>
  </si>
  <si>
    <t>Número de sistemas de información implementados</t>
  </si>
  <si>
    <t xml:space="preserve">Usuarios con soporte técnico </t>
  </si>
  <si>
    <t>  320</t>
  </si>
  <si>
    <t> 320 </t>
  </si>
  <si>
    <t xml:space="preserve">Número de usuarios con soporte técnico </t>
  </si>
  <si>
    <t xml:space="preserve">Usuarios con soporte funcional </t>
  </si>
  <si>
    <t xml:space="preserve">Número de usuarios con soporte funcional </t>
  </si>
  <si>
    <t>8.1.1.1.4.2</t>
  </si>
  <si>
    <t xml:space="preserve"> Implementar el Modelo Integrado de Planeación y Gestión - MIPG en la entidad.</t>
  </si>
  <si>
    <t xml:space="preserve">Número de proyectos implementados </t>
  </si>
  <si>
    <t>8.2.1 Infraestructura y equipamiento administrativo:</t>
  </si>
  <si>
    <t>8.2.1.1.1</t>
  </si>
  <si>
    <t>Construcción, adecuación y dotación de hogares de paso</t>
  </si>
  <si>
    <t>Sedes adquiridas</t>
  </si>
  <si>
    <t>Número de sedes</t>
  </si>
  <si>
    <t>8.2.1.1.1.1</t>
  </si>
  <si>
    <t>Construcción y adecuación de hogares de paso</t>
  </si>
  <si>
    <t xml:space="preserve">Número de hogares de paso construidos  y adecuados </t>
  </si>
  <si>
    <t>8.2.1.1.2</t>
  </si>
  <si>
    <t>Mantenimiento, dotación y fortalecimiento de hogar de paso</t>
  </si>
  <si>
    <t>Sedes mantenidas</t>
  </si>
  <si>
    <t>8.2.1.1.2.1</t>
  </si>
  <si>
    <t xml:space="preserve">Número de hogares de paso mantenidos y fortalecidos </t>
  </si>
  <si>
    <t xml:space="preserve">Mantenimiento, dotación y fortalecimiento de sedes administrativas y parque automotor de la entidad. </t>
  </si>
  <si>
    <t>8.2.1.1.2.2</t>
  </si>
  <si>
    <t xml:space="preserve">Númer de instalaciones y parque automotor mantenido, dotado y fortalecido </t>
  </si>
  <si>
    <t>Porcentaje de avance en la formulación y/o ajuste de los Planes de Ordenación y Manejo de Cuencas (POMCAS), Planes de Manejo de Acuíferos (PMA) y Planes de Manejo de Microcuencas (PMM)</t>
  </si>
  <si>
    <t>Porcentaje de cuerpos de agua con planes de ordenamiento del recurso hídrico (PORH) adoptados</t>
  </si>
  <si>
    <t>Porcentaje de Planes de Saneamiento y Manejo de Vertimientos (PSMV) con seguimiento</t>
  </si>
  <si>
    <t>Porcentaje de cuerpos de agua con reglamentación del uso de las aguas</t>
  </si>
  <si>
    <t>Porcentaje de Programas de Uso Eficiente y Ahorro del Agua (PUEAA) con seguimiento</t>
  </si>
  <si>
    <t>|</t>
  </si>
  <si>
    <t>IMG_6</t>
  </si>
  <si>
    <t>Porcentaje de Planes de Ordenación y Manejo de Cuencas (POMCAS), Planes de Manejo de Acuíferos (PMA) y Planes de Manejo de Microcuencas (PMM) en ejecución</t>
  </si>
  <si>
    <t>Porcentaje de entes territoriales asesorados en la incorporación, planificación y ejecución de acciones relacionadas con cambio climático en el marco de los instrumentos de planificación territorial</t>
  </si>
  <si>
    <t>Porcentaje de suelos degradados en recuperación o rehabilitación</t>
  </si>
  <si>
    <t>Porcentaje de la superficie de áreas protegidas regionales declaradas, homologadas o recategorizadas, inscritas en el RUNAP</t>
  </si>
  <si>
    <t>Porcentaje de páramos delimitados por el MADS, con zonificación y régimen de usos adoptados por la CAR</t>
  </si>
  <si>
    <t>Porcentaje de avance en la formulación del Plan de Ordenación Forestal</t>
  </si>
  <si>
    <t>Porcentaje de áreas protegidas con planes de manejo en ejecución</t>
  </si>
  <si>
    <t>Porcentaje de especies amenazadas con medidas de conservación y manejo en ejecución</t>
  </si>
  <si>
    <t>Porcentaje de especies invasoras con medidas de prevención, control y manejo en ejecución</t>
  </si>
  <si>
    <t>Porcentaje de áreas de ecosistemas en restauración, rehabilitación y reforestación</t>
  </si>
  <si>
    <t>IMG_16</t>
  </si>
  <si>
    <t>Implementación de acciones en manejo integrado de zonas costeras</t>
  </si>
  <si>
    <t>Porcentaje de Planes de Gestión Integral de Residuos Sólidos (PGIRS) con seguimiento a metas de aprovechamiento</t>
  </si>
  <si>
    <t>Porcentaje de sectores con acompañamiento para la reconversión hacia sistemas sostenibles de producción</t>
  </si>
  <si>
    <t>Porcentaje de ejecución de acciones en Gestión Ambiental Urbana</t>
  </si>
  <si>
    <t>Implementación del Programa Regional de Negocios Verdes por la autoridad ambiental</t>
  </si>
  <si>
    <t>Tiempo promedio de trámite para la resolución de autorizaciones ambientales otorgadas por la corporación</t>
  </si>
  <si>
    <t>Porcentaje de autorizaciones ambientales con seguimiento</t>
  </si>
  <si>
    <t>Porcentaje de Procesos Sancionatorios Resueltos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</si>
  <si>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</t>
  </si>
  <si>
    <t>Porcentaje de redes y estaciones de monitoreo en operación</t>
  </si>
  <si>
    <t>Porcentaje de actualización y reporte de la información en el SIAC</t>
  </si>
  <si>
    <t>Ejecución de Acciones en Educación Ambiental</t>
  </si>
  <si>
    <t xml:space="preserve">No Aplica </t>
  </si>
  <si>
    <t>Concesiones de aguas otorgadas con seguimiento</t>
  </si>
  <si>
    <t>Eficacia</t>
  </si>
  <si>
    <t xml:space="preserve">Licencias ambientales otorgadas con seguimiento </t>
  </si>
  <si>
    <t>Autorizaciones de permisos de aprovechamiento forestal con seguimiento</t>
  </si>
  <si>
    <t xml:space="preserve">Autorizaciones de permisos de vertimientos con seguimiento </t>
  </si>
  <si>
    <t xml:space="preserve">Procesos sancionatorios ambientales resueltos </t>
  </si>
  <si>
    <t>Tiempo promedio de trámite para el otorgamiento o negación de licencia ambiental por la corporación</t>
  </si>
  <si>
    <t xml:space="preserve">Tiempo promedio de trámite para el otorgamiento o negación de Concesión de Aguas </t>
  </si>
  <si>
    <t>Tiempo promedio de trámite para el otorgamiento o negación de Permiso de Vertimientos</t>
  </si>
  <si>
    <t>Tiempo promedio de trámite para el otorgamiento o negación de Permisos de Aprovechamiento Forestal.</t>
  </si>
  <si>
    <t xml:space="preserve">Porcentaje de áreas de ecosistemas en restauración, rehabilitación y reforestación </t>
  </si>
  <si>
    <t xml:space="preserve">Avance de negocios verdes verificados </t>
  </si>
  <si>
    <t xml:space="preserve">Porcentaje de cuerpos de agua con planes de ordenamiento del recurso hídrico adoptados </t>
  </si>
  <si>
    <t xml:space="preserve">Porcentaje de municipios con seguimiento de la concertación ambiental en sus documentos de planificación territorial </t>
  </si>
  <si>
    <t>Eficiencia en el trámite de los procesos ambientales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</si>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</sst>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b/>
      <sz val="12"/>
      <color theme="0"/>
      <name val="Arial Narrow"/>
      <family val="2"/>
    </font>
    <font>
      <sz val="14"/>
      <color theme="1"/>
      <name val="Arial"/>
      <family val="2"/>
    </font>
    <font>
      <sz val="11.5"/>
      <color theme="1"/>
      <name val="Arial Narrow"/>
      <family val="2"/>
    </font>
    <font>
      <sz val="11.5"/>
      <color rgb="FF000000"/>
      <name val="Arial Narrow"/>
      <family val="2"/>
    </font>
    <font>
      <sz val="11.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0"/>
      <color rgb="FF00072D"/>
      <name val="Arial Narrow"/>
      <family val="2"/>
    </font>
    <font>
      <sz val="10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2060"/>
      <name val="Arial Narrow"/>
      <family val="2"/>
    </font>
    <font>
      <sz val="14"/>
      <color rgb="FFFF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74D0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4">
    <xf numFmtId="0" fontId="0" fillId="0" borderId="0" xfId="0"/>
    <xf numFmtId="0" fontId="4" fillId="0" borderId="0" xfId="0" applyFont="1" applyProtection="1">
      <protection locked="0"/>
    </xf>
    <xf numFmtId="0" fontId="4" fillId="18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</xf>
    <xf numFmtId="0" fontId="4" fillId="0" borderId="0" xfId="0" applyFont="1" applyProtection="1"/>
    <xf numFmtId="0" fontId="3" fillId="16" borderId="6" xfId="0" applyFont="1" applyFill="1" applyBorder="1" applyAlignment="1" applyProtection="1">
      <alignment horizontal="center" vertical="center" wrapText="1"/>
    </xf>
    <xf numFmtId="0" fontId="3" fillId="12" borderId="11" xfId="0" applyFont="1" applyFill="1" applyBorder="1" applyAlignment="1" applyProtection="1">
      <alignment horizontal="center" vertical="center" wrapText="1"/>
    </xf>
    <xf numFmtId="0" fontId="3" fillId="12" borderId="12" xfId="0" applyFont="1" applyFill="1" applyBorder="1" applyAlignment="1" applyProtection="1">
      <alignment horizontal="center" vertical="center" wrapText="1"/>
    </xf>
    <xf numFmtId="0" fontId="3" fillId="14" borderId="11" xfId="0" applyFont="1" applyFill="1" applyBorder="1" applyAlignment="1" applyProtection="1">
      <alignment horizontal="center" vertical="center" wrapText="1"/>
    </xf>
    <xf numFmtId="0" fontId="3" fillId="14" borderId="2" xfId="0" applyFont="1" applyFill="1" applyBorder="1" applyAlignment="1" applyProtection="1">
      <alignment horizontal="center" vertical="center" wrapText="1"/>
    </xf>
    <xf numFmtId="0" fontId="3" fillId="14" borderId="12" xfId="0" applyFont="1" applyFill="1" applyBorder="1" applyAlignment="1" applyProtection="1">
      <alignment horizontal="center" vertical="center" wrapText="1"/>
    </xf>
    <xf numFmtId="0" fontId="3" fillId="13" borderId="11" xfId="0" applyFont="1" applyFill="1" applyBorder="1" applyAlignment="1" applyProtection="1">
      <alignment horizontal="center" vertical="center" wrapText="1"/>
    </xf>
    <xf numFmtId="0" fontId="3" fillId="13" borderId="2" xfId="0" applyFont="1" applyFill="1" applyBorder="1" applyAlignment="1" applyProtection="1">
      <alignment horizontal="center" vertical="center" wrapText="1"/>
    </xf>
    <xf numFmtId="0" fontId="3" fillId="15" borderId="6" xfId="0" applyFont="1" applyFill="1" applyBorder="1" applyAlignment="1" applyProtection="1">
      <alignment horizontal="center" vertical="center"/>
    </xf>
    <xf numFmtId="0" fontId="4" fillId="0" borderId="6" xfId="0" applyFont="1" applyBorder="1" applyProtection="1"/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15" borderId="11" xfId="0" applyFont="1" applyFill="1" applyBorder="1" applyAlignment="1" applyProtection="1">
      <alignment horizontal="center" vertical="center"/>
    </xf>
    <xf numFmtId="0" fontId="3" fillId="15" borderId="2" xfId="0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/>
    </xf>
    <xf numFmtId="0" fontId="3" fillId="0" borderId="0" xfId="0" applyFont="1" applyAlignment="1" applyProtection="1">
      <alignment horizontal="center" vertical="center"/>
    </xf>
    <xf numFmtId="0" fontId="8" fillId="4" borderId="1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 textRotation="90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textRotation="9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justify" vertical="center" wrapText="1"/>
    </xf>
    <xf numFmtId="0" fontId="21" fillId="3" borderId="7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justify" vertical="top"/>
    </xf>
    <xf numFmtId="0" fontId="4" fillId="3" borderId="7" xfId="0" applyFont="1" applyFill="1" applyBorder="1" applyAlignment="1" applyProtection="1">
      <alignment horizontal="justify" vertical="center" wrapText="1"/>
    </xf>
    <xf numFmtId="0" fontId="4" fillId="0" borderId="1" xfId="0" applyFont="1" applyBorder="1" applyProtection="1"/>
    <xf numFmtId="0" fontId="4" fillId="0" borderId="5" xfId="0" applyFont="1" applyBorder="1" applyAlignment="1" applyProtection="1">
      <alignment horizontal="center" vertical="center" textRotation="90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justify" vertical="center" wrapText="1"/>
    </xf>
    <xf numFmtId="0" fontId="21" fillId="0" borderId="7" xfId="0" applyFont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vertical="center" textRotation="90" wrapText="1"/>
    </xf>
    <xf numFmtId="0" fontId="21" fillId="2" borderId="1" xfId="0" applyFont="1" applyFill="1" applyBorder="1" applyAlignment="1" applyProtection="1">
      <alignment horizontal="justify" vertical="center"/>
    </xf>
    <xf numFmtId="0" fontId="4" fillId="3" borderId="1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justify" vertical="center" wrapText="1"/>
    </xf>
    <xf numFmtId="0" fontId="4" fillId="3" borderId="3" xfId="0" applyFont="1" applyFill="1" applyBorder="1" applyAlignment="1" applyProtection="1">
      <alignment horizontal="center" vertical="center"/>
    </xf>
    <xf numFmtId="9" fontId="4" fillId="3" borderId="3" xfId="0" applyNumberFormat="1" applyFont="1" applyFill="1" applyBorder="1" applyAlignment="1" applyProtection="1">
      <alignment horizontal="center" vertical="center" wrapText="1"/>
    </xf>
    <xf numFmtId="9" fontId="4" fillId="0" borderId="3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justify" vertical="center" wrapText="1"/>
    </xf>
    <xf numFmtId="0" fontId="4" fillId="3" borderId="5" xfId="0" applyFont="1" applyFill="1" applyBorder="1" applyAlignment="1" applyProtection="1">
      <alignment horizontal="center" vertical="center"/>
    </xf>
    <xf numFmtId="9" fontId="4" fillId="3" borderId="5" xfId="0" applyNumberFormat="1" applyFont="1" applyFill="1" applyBorder="1" applyAlignment="1" applyProtection="1">
      <alignment horizontal="center" vertical="center" wrapText="1"/>
    </xf>
    <xf numFmtId="9" fontId="4" fillId="0" borderId="5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justify" vertical="center" wrapText="1"/>
    </xf>
    <xf numFmtId="0" fontId="4" fillId="3" borderId="6" xfId="0" applyFont="1" applyFill="1" applyBorder="1" applyAlignment="1" applyProtection="1">
      <alignment horizontal="center" vertical="center"/>
    </xf>
    <xf numFmtId="9" fontId="4" fillId="3" borderId="6" xfId="0" applyNumberFormat="1" applyFont="1" applyFill="1" applyBorder="1" applyAlignment="1" applyProtection="1">
      <alignment horizontal="center" vertical="center" wrapText="1"/>
    </xf>
    <xf numFmtId="9" fontId="4" fillId="0" borderId="6" xfId="0" applyNumberFormat="1" applyFont="1" applyBorder="1" applyAlignment="1" applyProtection="1">
      <alignment horizontal="center" vertical="center" wrapText="1"/>
    </xf>
    <xf numFmtId="9" fontId="4" fillId="19" borderId="1" xfId="0" applyNumberFormat="1" applyFont="1" applyFill="1" applyBorder="1" applyAlignment="1" applyProtection="1">
      <alignment horizontal="center" vertical="center"/>
    </xf>
    <xf numFmtId="9" fontId="3" fillId="19" borderId="1" xfId="0" applyNumberFormat="1" applyFont="1" applyFill="1" applyBorder="1" applyAlignment="1" applyProtection="1">
      <alignment horizontal="center" vertical="center"/>
    </xf>
    <xf numFmtId="0" fontId="4" fillId="19" borderId="7" xfId="0" applyFont="1" applyFill="1" applyBorder="1" applyAlignment="1" applyProtection="1">
      <alignment horizontal="justify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justify" vertical="center" wrapText="1"/>
    </xf>
    <xf numFmtId="9" fontId="4" fillId="0" borderId="1" xfId="0" applyNumberFormat="1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justify" vertical="center"/>
    </xf>
    <xf numFmtId="9" fontId="3" fillId="0" borderId="1" xfId="0" applyNumberFormat="1" applyFont="1" applyBorder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justify" vertical="center" wrapText="1"/>
    </xf>
    <xf numFmtId="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top" wrapText="1"/>
    </xf>
    <xf numFmtId="0" fontId="4" fillId="0" borderId="7" xfId="0" applyFont="1" applyBorder="1" applyAlignment="1" applyProtection="1">
      <alignment horizontal="justify" vertical="center" wrapText="1"/>
    </xf>
    <xf numFmtId="0" fontId="4" fillId="18" borderId="5" xfId="0" applyFont="1" applyFill="1" applyBorder="1" applyAlignment="1" applyProtection="1">
      <alignment vertical="center" textRotation="90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justify" vertical="center" wrapText="1"/>
    </xf>
    <xf numFmtId="0" fontId="4" fillId="18" borderId="1" xfId="0" applyFont="1" applyFill="1" applyBorder="1" applyAlignment="1" applyProtection="1">
      <alignment horizontal="center" vertical="center"/>
    </xf>
    <xf numFmtId="0" fontId="21" fillId="18" borderId="7" xfId="0" applyFont="1" applyFill="1" applyBorder="1" applyAlignment="1" applyProtection="1">
      <alignment horizontal="justify" vertical="center" wrapText="1"/>
    </xf>
    <xf numFmtId="0" fontId="4" fillId="18" borderId="1" xfId="0" applyFont="1" applyFill="1" applyBorder="1" applyAlignment="1" applyProtection="1">
      <alignment horizontal="center" vertical="center" wrapText="1"/>
    </xf>
    <xf numFmtId="0" fontId="4" fillId="18" borderId="1" xfId="0" applyFont="1" applyFill="1" applyBorder="1" applyAlignment="1" applyProtection="1">
      <alignment horizontal="justify" vertical="center" wrapText="1"/>
    </xf>
    <xf numFmtId="0" fontId="4" fillId="18" borderId="1" xfId="0" applyFont="1" applyFill="1" applyBorder="1" applyAlignment="1" applyProtection="1">
      <alignment horizontal="justify" vertical="center"/>
    </xf>
    <xf numFmtId="0" fontId="4" fillId="18" borderId="1" xfId="0" applyFont="1" applyFill="1" applyBorder="1" applyAlignment="1" applyProtection="1">
      <alignment vertical="center"/>
    </xf>
    <xf numFmtId="0" fontId="4" fillId="18" borderId="1" xfId="0" applyFont="1" applyFill="1" applyBorder="1" applyProtection="1"/>
    <xf numFmtId="0" fontId="3" fillId="18" borderId="1" xfId="0" applyFont="1" applyFill="1" applyBorder="1" applyProtection="1"/>
    <xf numFmtId="0" fontId="4" fillId="18" borderId="7" xfId="0" applyFont="1" applyFill="1" applyBorder="1" applyAlignment="1" applyProtection="1">
      <alignment horizontal="justify"/>
    </xf>
    <xf numFmtId="0" fontId="21" fillId="2" borderId="1" xfId="0" applyFont="1" applyFill="1" applyBorder="1" applyAlignment="1" applyProtection="1">
      <alignment horizontal="justify" vertical="center" wrapText="1"/>
    </xf>
    <xf numFmtId="0" fontId="21" fillId="3" borderId="1" xfId="0" applyFont="1" applyFill="1" applyBorder="1" applyAlignment="1" applyProtection="1">
      <alignment horizontal="justify" vertical="center" wrapText="1"/>
    </xf>
    <xf numFmtId="49" fontId="4" fillId="0" borderId="1" xfId="0" applyNumberFormat="1" applyFont="1" applyBorder="1" applyAlignment="1" applyProtection="1">
      <alignment horizontal="justify" vertical="center" wrapText="1"/>
    </xf>
    <xf numFmtId="0" fontId="4" fillId="0" borderId="3" xfId="0" applyFont="1" applyBorder="1" applyAlignment="1" applyProtection="1">
      <alignment horizontal="justify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justify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2" fillId="3" borderId="6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vertical="center" textRotation="90" wrapText="1"/>
    </xf>
    <xf numFmtId="0" fontId="21" fillId="3" borderId="7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textRotation="90" wrapText="1"/>
    </xf>
    <xf numFmtId="0" fontId="21" fillId="2" borderId="1" xfId="0" applyFont="1" applyFill="1" applyBorder="1" applyAlignment="1" applyProtection="1">
      <alignment horizontal="justify" vertical="center" wrapText="1"/>
    </xf>
    <xf numFmtId="0" fontId="21" fillId="3" borderId="7" xfId="0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49" fontId="4" fillId="3" borderId="7" xfId="0" applyNumberFormat="1" applyFont="1" applyFill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7" xfId="0" applyFont="1" applyBorder="1" applyProtection="1"/>
    <xf numFmtId="49" fontId="4" fillId="3" borderId="7" xfId="0" applyNumberFormat="1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/>
    </xf>
    <xf numFmtId="0" fontId="3" fillId="0" borderId="1" xfId="0" applyFont="1" applyBorder="1" applyProtection="1"/>
    <xf numFmtId="0" fontId="1" fillId="0" borderId="0" xfId="0" applyFont="1" applyProtection="1">
      <protection locked="0"/>
    </xf>
    <xf numFmtId="0" fontId="3" fillId="16" borderId="3" xfId="0" applyFont="1" applyFill="1" applyBorder="1" applyAlignment="1" applyProtection="1">
      <alignment horizontal="center" vertical="center" wrapText="1"/>
    </xf>
    <xf numFmtId="0" fontId="3" fillId="12" borderId="7" xfId="0" applyFont="1" applyFill="1" applyBorder="1" applyAlignment="1" applyProtection="1">
      <alignment horizontal="center" vertical="center" wrapText="1"/>
    </xf>
    <xf numFmtId="0" fontId="3" fillId="1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17" borderId="7" xfId="0" applyFont="1" applyFill="1" applyBorder="1" applyAlignment="1" applyProtection="1">
      <alignment horizontal="center" vertical="center" wrapText="1"/>
    </xf>
    <xf numFmtId="0" fontId="3" fillId="17" borderId="9" xfId="0" applyFont="1" applyFill="1" applyBorder="1" applyAlignment="1" applyProtection="1">
      <alignment horizontal="center" vertical="center" wrapText="1"/>
    </xf>
    <xf numFmtId="0" fontId="3" fillId="17" borderId="8" xfId="0" applyFont="1" applyFill="1" applyBorder="1" applyAlignment="1" applyProtection="1">
      <alignment horizontal="center" vertical="center" wrapText="1"/>
    </xf>
    <xf numFmtId="0" fontId="3" fillId="15" borderId="7" xfId="0" applyFont="1" applyFill="1" applyBorder="1" applyAlignment="1" applyProtection="1">
      <alignment horizontal="center" vertical="center"/>
    </xf>
    <xf numFmtId="0" fontId="3" fillId="15" borderId="9" xfId="0" applyFont="1" applyFill="1" applyBorder="1" applyAlignment="1" applyProtection="1">
      <alignment horizontal="center" vertical="center"/>
    </xf>
    <xf numFmtId="0" fontId="3" fillId="15" borderId="8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textRotation="90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justify" vertical="center"/>
    </xf>
    <xf numFmtId="0" fontId="11" fillId="3" borderId="1" xfId="0" applyFont="1" applyFill="1" applyBorder="1" applyAlignment="1" applyProtection="1">
      <alignment horizontal="justify" vertical="center"/>
    </xf>
    <xf numFmtId="0" fontId="17" fillId="0" borderId="1" xfId="0" applyFont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 vertical="center" textRotation="9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justify" vertical="center" wrapText="1"/>
    </xf>
    <xf numFmtId="0" fontId="7" fillId="3" borderId="1" xfId="0" applyFont="1" applyFill="1" applyBorder="1" applyAlignment="1" applyProtection="1">
      <alignment horizontal="justify" vertical="center" wrapText="1"/>
    </xf>
    <xf numFmtId="0" fontId="11" fillId="3" borderId="1" xfId="0" applyFont="1" applyFill="1" applyBorder="1" applyAlignment="1" applyProtection="1">
      <alignment horizontal="justify" vertical="center" wrapText="1"/>
    </xf>
    <xf numFmtId="0" fontId="17" fillId="0" borderId="3" xfId="0" applyFont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justify" vertical="center" wrapText="1"/>
    </xf>
    <xf numFmtId="0" fontId="17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justify" vertical="center"/>
    </xf>
    <xf numFmtId="0" fontId="1" fillId="3" borderId="1" xfId="0" applyFont="1" applyFill="1" applyBorder="1" applyAlignment="1" applyProtection="1">
      <alignment vertical="center"/>
    </xf>
    <xf numFmtId="0" fontId="17" fillId="0" borderId="5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justify" vertical="center" wrapText="1"/>
    </xf>
    <xf numFmtId="49" fontId="10" fillId="3" borderId="1" xfId="0" applyNumberFormat="1" applyFont="1" applyFill="1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vertical="center"/>
    </xf>
    <xf numFmtId="49" fontId="6" fillId="3" borderId="4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 applyProtection="1">
      <alignment horizontal="justify" vertical="center" wrapText="1"/>
    </xf>
    <xf numFmtId="49" fontId="12" fillId="3" borderId="1" xfId="0" applyNumberFormat="1" applyFont="1" applyFill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center" textRotation="9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</xf>
    <xf numFmtId="0" fontId="6" fillId="3" borderId="6" xfId="0" applyFont="1" applyFill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/>
    </xf>
    <xf numFmtId="0" fontId="6" fillId="0" borderId="1" xfId="0" applyFont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15" borderId="7" xfId="0" applyFont="1" applyFill="1" applyBorder="1" applyAlignment="1" applyProtection="1">
      <alignment horizontal="center" vertical="center" wrapText="1"/>
    </xf>
    <xf numFmtId="0" fontId="3" fillId="15" borderId="9" xfId="0" applyFont="1" applyFill="1" applyBorder="1" applyAlignment="1" applyProtection="1">
      <alignment horizontal="center" vertical="center" wrapText="1"/>
    </xf>
    <xf numFmtId="0" fontId="3" fillId="15" borderId="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6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justify" vertical="center"/>
    </xf>
    <xf numFmtId="0" fontId="7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justify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justify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justify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11" fillId="0" borderId="1" xfId="0" applyFont="1" applyBorder="1" applyAlignment="1" applyProtection="1">
      <alignment horizontal="justify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justify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17" borderId="1" xfId="0" applyFont="1" applyFill="1" applyBorder="1" applyAlignment="1" applyProtection="1">
      <alignment horizontal="center" vertical="center" wrapText="1"/>
    </xf>
    <xf numFmtId="0" fontId="3" fillId="17" borderId="3" xfId="0" applyFont="1" applyFill="1" applyBorder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8" borderId="0" xfId="0" applyFont="1" applyFill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7" fillId="12" borderId="1" xfId="0" applyFont="1" applyFill="1" applyBorder="1" applyAlignment="1" applyProtection="1">
      <alignment horizontal="justify" vertical="center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justify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6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justify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textRotation="90" wrapText="1"/>
    </xf>
    <xf numFmtId="0" fontId="1" fillId="0" borderId="6" xfId="0" applyFont="1" applyBorder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3" fillId="17" borderId="11" xfId="0" applyFont="1" applyFill="1" applyBorder="1" applyAlignment="1" applyProtection="1">
      <alignment horizontal="center" vertical="center" wrapText="1"/>
    </xf>
    <xf numFmtId="0" fontId="3" fillId="17" borderId="2" xfId="0" applyFont="1" applyFill="1" applyBorder="1" applyAlignment="1" applyProtection="1">
      <alignment horizontal="center" vertical="center" wrapText="1"/>
    </xf>
    <xf numFmtId="0" fontId="3" fillId="15" borderId="2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2" fillId="7" borderId="9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18" borderId="1" xfId="0" applyFont="1" applyFill="1" applyBorder="1" applyAlignment="1" applyProtection="1">
      <alignment horizontal="center" vertical="center" wrapText="1"/>
    </xf>
    <xf numFmtId="0" fontId="3" fillId="17" borderId="10" xfId="0" applyFont="1" applyFill="1" applyBorder="1" applyAlignment="1" applyProtection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</xf>
    <xf numFmtId="0" fontId="16" fillId="15" borderId="2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2" fillId="9" borderId="7" xfId="0" applyFont="1" applyFill="1" applyBorder="1" applyAlignment="1" applyProtection="1">
      <alignment vertical="center" wrapText="1"/>
    </xf>
    <xf numFmtId="0" fontId="2" fillId="9" borderId="9" xfId="0" applyFont="1" applyFill="1" applyBorder="1" applyAlignment="1" applyProtection="1">
      <alignment vertical="center" wrapText="1"/>
    </xf>
    <xf numFmtId="0" fontId="2" fillId="9" borderId="14" xfId="0" applyFont="1" applyFill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justify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justify" vertical="center" wrapText="1"/>
    </xf>
    <xf numFmtId="49" fontId="15" fillId="3" borderId="4" xfId="0" applyNumberFormat="1" applyFont="1" applyFill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17" borderId="10" xfId="0" applyFont="1" applyFill="1" applyBorder="1" applyAlignment="1" applyProtection="1">
      <alignment horizontal="center" vertical="center" wrapText="1"/>
    </xf>
    <xf numFmtId="0" fontId="2" fillId="17" borderId="0" xfId="0" applyFont="1" applyFill="1" applyAlignment="1" applyProtection="1">
      <alignment horizontal="center" vertical="center" wrapText="1"/>
    </xf>
    <xf numFmtId="0" fontId="16" fillId="1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textRotation="90" wrapText="1"/>
    </xf>
    <xf numFmtId="0" fontId="16" fillId="0" borderId="7" xfId="0" applyFont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vertical="center" wrapText="1"/>
    </xf>
    <xf numFmtId="0" fontId="2" fillId="10" borderId="9" xfId="0" applyFont="1" applyFill="1" applyBorder="1" applyAlignment="1" applyProtection="1">
      <alignment vertical="center" wrapText="1"/>
    </xf>
    <xf numFmtId="0" fontId="2" fillId="10" borderId="14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vertical="center" wrapText="1"/>
    </xf>
    <xf numFmtId="0" fontId="16" fillId="15" borderId="1" xfId="0" applyFont="1" applyFill="1" applyBorder="1" applyAlignment="1" applyProtection="1">
      <alignment horizontal="center"/>
    </xf>
    <xf numFmtId="0" fontId="2" fillId="11" borderId="0" xfId="0" applyFont="1" applyFill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textRotation="90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textRotation="90"/>
    </xf>
    <xf numFmtId="10" fontId="11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7" fillId="2" borderId="3" xfId="0" applyFont="1" applyFill="1" applyBorder="1" applyAlignment="1" applyProtection="1">
      <alignment horizontal="center" vertical="center" textRotation="90" wrapText="1"/>
    </xf>
    <xf numFmtId="0" fontId="7" fillId="2" borderId="5" xfId="0" applyFont="1" applyFill="1" applyBorder="1" applyAlignment="1" applyProtection="1">
      <alignment horizontal="center" vertical="center" textRotation="90" wrapText="1"/>
    </xf>
    <xf numFmtId="0" fontId="7" fillId="2" borderId="6" xfId="0" applyFont="1" applyFill="1" applyBorder="1" applyAlignment="1" applyProtection="1">
      <alignment horizontal="center" vertical="center" textRotation="90" wrapText="1"/>
    </xf>
    <xf numFmtId="0" fontId="7" fillId="2" borderId="6" xfId="0" applyFont="1" applyFill="1" applyBorder="1" applyAlignment="1" applyProtection="1">
      <alignment horizontal="center" vertical="center" textRotation="90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justify" vertical="top" wrapText="1"/>
    </xf>
    <xf numFmtId="0" fontId="17" fillId="0" borderId="1" xfId="0" applyFont="1" applyBorder="1" applyAlignment="1" applyProtection="1">
      <alignment horizontal="center"/>
    </xf>
    <xf numFmtId="0" fontId="17" fillId="0" borderId="1" xfId="0" applyFont="1" applyBorder="1" applyProtection="1"/>
    <xf numFmtId="0" fontId="17" fillId="0" borderId="1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9BD5"/>
      <color rgb="FFF74D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image" Target="../media/image17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Relationship Id="rId9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3" Type="http://schemas.openxmlformats.org/officeDocument/2006/relationships/image" Target="../media/image20.jpeg"/><Relationship Id="rId7" Type="http://schemas.openxmlformats.org/officeDocument/2006/relationships/image" Target="../media/image24.jpeg"/><Relationship Id="rId2" Type="http://schemas.openxmlformats.org/officeDocument/2006/relationships/image" Target="../media/image1.png"/><Relationship Id="rId1" Type="http://schemas.openxmlformats.org/officeDocument/2006/relationships/image" Target="../media/image19.jpeg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10" Type="http://schemas.openxmlformats.org/officeDocument/2006/relationships/image" Target="../media/image27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3.png"/><Relationship Id="rId6" Type="http://schemas.openxmlformats.org/officeDocument/2006/relationships/image" Target="../media/image31.jpeg"/><Relationship Id="rId5" Type="http://schemas.openxmlformats.org/officeDocument/2006/relationships/image" Target="../media/image27.jpeg"/><Relationship Id="rId4" Type="http://schemas.openxmlformats.org/officeDocument/2006/relationships/image" Target="../media/image3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jpeg"/><Relationship Id="rId3" Type="http://schemas.openxmlformats.org/officeDocument/2006/relationships/image" Target="../media/image33.jpeg"/><Relationship Id="rId7" Type="http://schemas.openxmlformats.org/officeDocument/2006/relationships/image" Target="../media/image37.jpeg"/><Relationship Id="rId2" Type="http://schemas.openxmlformats.org/officeDocument/2006/relationships/image" Target="../media/image32.jpeg"/><Relationship Id="rId1" Type="http://schemas.openxmlformats.org/officeDocument/2006/relationships/image" Target="../media/image25.jpeg"/><Relationship Id="rId6" Type="http://schemas.openxmlformats.org/officeDocument/2006/relationships/image" Target="../media/image36.jpeg"/><Relationship Id="rId11" Type="http://schemas.openxmlformats.org/officeDocument/2006/relationships/image" Target="../media/image41.jpeg"/><Relationship Id="rId5" Type="http://schemas.openxmlformats.org/officeDocument/2006/relationships/image" Target="../media/image35.jpeg"/><Relationship Id="rId10" Type="http://schemas.openxmlformats.org/officeDocument/2006/relationships/image" Target="../media/image40.jpeg"/><Relationship Id="rId4" Type="http://schemas.openxmlformats.org/officeDocument/2006/relationships/image" Target="../media/image34.jpeg"/><Relationship Id="rId9" Type="http://schemas.openxmlformats.org/officeDocument/2006/relationships/image" Target="../media/image3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3" Type="http://schemas.openxmlformats.org/officeDocument/2006/relationships/image" Target="../media/image3.png"/><Relationship Id="rId7" Type="http://schemas.openxmlformats.org/officeDocument/2006/relationships/image" Target="../media/image46.jpeg"/><Relationship Id="rId2" Type="http://schemas.openxmlformats.org/officeDocument/2006/relationships/image" Target="../media/image42.jpeg"/><Relationship Id="rId1" Type="http://schemas.openxmlformats.org/officeDocument/2006/relationships/image" Target="../media/image2.jpeg"/><Relationship Id="rId6" Type="http://schemas.openxmlformats.org/officeDocument/2006/relationships/image" Target="../media/image45.jpeg"/><Relationship Id="rId5" Type="http://schemas.openxmlformats.org/officeDocument/2006/relationships/image" Target="../media/image44.jpeg"/><Relationship Id="rId10" Type="http://schemas.openxmlformats.org/officeDocument/2006/relationships/image" Target="../media/image47.jpeg"/><Relationship Id="rId4" Type="http://schemas.openxmlformats.org/officeDocument/2006/relationships/image" Target="../media/image43.jpeg"/><Relationship Id="rId9" Type="http://schemas.openxmlformats.org/officeDocument/2006/relationships/image" Target="../media/image4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jpeg"/><Relationship Id="rId3" Type="http://schemas.openxmlformats.org/officeDocument/2006/relationships/image" Target="../media/image50.jpeg"/><Relationship Id="rId7" Type="http://schemas.openxmlformats.org/officeDocument/2006/relationships/image" Target="../media/image53.jpeg"/><Relationship Id="rId2" Type="http://schemas.openxmlformats.org/officeDocument/2006/relationships/image" Target="../media/image49.jpeg"/><Relationship Id="rId1" Type="http://schemas.openxmlformats.org/officeDocument/2006/relationships/image" Target="../media/image48.jpeg"/><Relationship Id="rId6" Type="http://schemas.openxmlformats.org/officeDocument/2006/relationships/image" Target="../media/image52.jpeg"/><Relationship Id="rId5" Type="http://schemas.openxmlformats.org/officeDocument/2006/relationships/image" Target="../media/image3.png"/><Relationship Id="rId4" Type="http://schemas.openxmlformats.org/officeDocument/2006/relationships/image" Target="../media/image51.jpeg"/><Relationship Id="rId9" Type="http://schemas.openxmlformats.org/officeDocument/2006/relationships/image" Target="../media/image5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.png"/><Relationship Id="rId1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457199</xdr:rowOff>
    </xdr:from>
    <xdr:to>
      <xdr:col>0</xdr:col>
      <xdr:colOff>1174750</xdr:colOff>
      <xdr:row>10</xdr:row>
      <xdr:rowOff>43296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5250" y="3151413"/>
          <a:ext cx="1079500" cy="2266704"/>
          <a:chOff x="5556250" y="1799514"/>
          <a:chExt cx="1079500" cy="2215614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556250" y="2935628"/>
            <a:ext cx="1079500" cy="1079500"/>
          </a:xfrm>
          <a:prstGeom prst="rect">
            <a:avLst/>
          </a:prstGeom>
        </xdr:spPr>
      </xdr:pic>
      <xdr:pic>
        <xdr:nvPicPr>
          <xdr:cNvPr id="5" name="Picture 14" descr="Objetivo 7 - AGUA ENERGÍA ASEQUIBLE Y NO CONTAMINANTE. Foto ONU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56250" y="1799514"/>
            <a:ext cx="1079500" cy="107950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61452</xdr:colOff>
      <xdr:row>11</xdr:row>
      <xdr:rowOff>584430</xdr:rowOff>
    </xdr:from>
    <xdr:to>
      <xdr:col>0</xdr:col>
      <xdr:colOff>1141452</xdr:colOff>
      <xdr:row>12</xdr:row>
      <xdr:rowOff>1775113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1452" y="6421894"/>
          <a:ext cx="1080000" cy="1843826"/>
          <a:chOff x="0" y="7286625"/>
          <a:chExt cx="1080000" cy="217636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7286625"/>
            <a:ext cx="1080000" cy="10800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8382991"/>
            <a:ext cx="1080000" cy="1080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74414</xdr:colOff>
      <xdr:row>21</xdr:row>
      <xdr:rowOff>398859</xdr:rowOff>
    </xdr:from>
    <xdr:to>
      <xdr:col>0</xdr:col>
      <xdr:colOff>1154414</xdr:colOff>
      <xdr:row>23</xdr:row>
      <xdr:rowOff>750455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4414" y="15189823"/>
          <a:ext cx="1080000" cy="2106918"/>
          <a:chOff x="7662362" y="1844477"/>
          <a:chExt cx="1080000" cy="2170752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62362" y="1844477"/>
            <a:ext cx="1080000" cy="1080000"/>
          </a:xfrm>
          <a:prstGeom prst="rect">
            <a:avLst/>
          </a:prstGeom>
        </xdr:spPr>
      </xdr:pic>
      <xdr:pic>
        <xdr:nvPicPr>
          <xdr:cNvPr id="11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62362" y="293522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95251</xdr:colOff>
      <xdr:row>32</xdr:row>
      <xdr:rowOff>214312</xdr:rowOff>
    </xdr:from>
    <xdr:to>
      <xdr:col>0</xdr:col>
      <xdr:colOff>1175251</xdr:colOff>
      <xdr:row>35</xdr:row>
      <xdr:rowOff>99064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95251" y="25115383"/>
          <a:ext cx="1080000" cy="2211574"/>
          <a:chOff x="7662362" y="1844477"/>
          <a:chExt cx="1080000" cy="2170752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62362" y="1844477"/>
            <a:ext cx="1080000" cy="1080000"/>
          </a:xfrm>
          <a:prstGeom prst="rect">
            <a:avLst/>
          </a:prstGeom>
        </xdr:spPr>
      </xdr:pic>
      <xdr:pic>
        <xdr:nvPicPr>
          <xdr:cNvPr id="14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62362" y="293522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95250</xdr:colOff>
      <xdr:row>40</xdr:row>
      <xdr:rowOff>142874</xdr:rowOff>
    </xdr:from>
    <xdr:to>
      <xdr:col>0</xdr:col>
      <xdr:colOff>1176375</xdr:colOff>
      <xdr:row>43</xdr:row>
      <xdr:rowOff>395704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95250" y="31167160"/>
          <a:ext cx="1081125" cy="2171437"/>
          <a:chOff x="602616" y="3837642"/>
          <a:chExt cx="1081125" cy="2181642"/>
        </a:xfrm>
      </xdr:grpSpPr>
      <xdr:pic>
        <xdr:nvPicPr>
          <xdr:cNvPr id="16" name="Picture 24" descr="Objetivo 13 - ACCIÓN POR EL CLIMA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3741" y="4939284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2616" y="3837642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92894</xdr:colOff>
      <xdr:row>51</xdr:row>
      <xdr:rowOff>540774</xdr:rowOff>
    </xdr:from>
    <xdr:to>
      <xdr:col>0</xdr:col>
      <xdr:colOff>1173318</xdr:colOff>
      <xdr:row>53</xdr:row>
      <xdr:rowOff>659403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92894" y="39402774"/>
          <a:ext cx="1080424" cy="2159700"/>
          <a:chOff x="2709228" y="3822839"/>
          <a:chExt cx="1080424" cy="2183812"/>
        </a:xfrm>
      </xdr:grpSpPr>
      <xdr:pic>
        <xdr:nvPicPr>
          <xdr:cNvPr id="37" name="Picture 2" descr="Objetivo 2 - HAMBRE CERO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9228" y="382283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9652" y="492665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79375</xdr:colOff>
      <xdr:row>45</xdr:row>
      <xdr:rowOff>635000</xdr:rowOff>
    </xdr:from>
    <xdr:to>
      <xdr:col>0</xdr:col>
      <xdr:colOff>1159799</xdr:colOff>
      <xdr:row>50</xdr:row>
      <xdr:rowOff>8302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9375" y="34856964"/>
          <a:ext cx="1080424" cy="3292159"/>
          <a:chOff x="4132739" y="2970793"/>
          <a:chExt cx="1080424" cy="3294427"/>
        </a:xfrm>
      </xdr:grpSpPr>
      <xdr:pic>
        <xdr:nvPicPr>
          <xdr:cNvPr id="44" name="Picture 2" descr="Objetivo 2 - HAMBRE CER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2739" y="2970793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3163" y="518522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33163" y="4079368"/>
            <a:ext cx="1079500" cy="10795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895350</xdr:rowOff>
    </xdr:from>
    <xdr:to>
      <xdr:col>0</xdr:col>
      <xdr:colOff>1156200</xdr:colOff>
      <xdr:row>21</xdr:row>
      <xdr:rowOff>429577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6200" y="12434207"/>
          <a:ext cx="1080000" cy="4310334"/>
          <a:chOff x="362605" y="1731037"/>
          <a:chExt cx="1080000" cy="4410358"/>
        </a:xfrm>
      </xdr:grpSpPr>
      <xdr:pic>
        <xdr:nvPicPr>
          <xdr:cNvPr id="8" name="Picture 24" descr="Objetivo 13 - ACCIÓN POR EL CLIMA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394013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5061395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62605" y="2838589"/>
            <a:ext cx="1079500" cy="1079500"/>
          </a:xfrm>
          <a:prstGeom prst="rect">
            <a:avLst/>
          </a:prstGeom>
        </xdr:spPr>
      </xdr:pic>
      <xdr:pic>
        <xdr:nvPicPr>
          <xdr:cNvPr id="11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1731037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97670</xdr:colOff>
      <xdr:row>29</xdr:row>
      <xdr:rowOff>2092264</xdr:rowOff>
    </xdr:from>
    <xdr:to>
      <xdr:col>0</xdr:col>
      <xdr:colOff>1174845</xdr:colOff>
      <xdr:row>32</xdr:row>
      <xdr:rowOff>357382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97670" y="25619014"/>
          <a:ext cx="1077175" cy="4837368"/>
          <a:chOff x="362605" y="1731037"/>
          <a:chExt cx="1080000" cy="4410358"/>
        </a:xfrm>
      </xdr:grpSpPr>
      <xdr:pic>
        <xdr:nvPicPr>
          <xdr:cNvPr id="13" name="Picture 24" descr="Objetivo 13 - ACCIÓN POR EL CLIMA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394013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5061395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62605" y="2838589"/>
            <a:ext cx="1079500" cy="1079500"/>
          </a:xfrm>
          <a:prstGeom prst="rect">
            <a:avLst/>
          </a:prstGeom>
        </xdr:spPr>
      </xdr:pic>
      <xdr:pic>
        <xdr:nvPicPr>
          <xdr:cNvPr id="16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605" y="1731037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95248</xdr:colOff>
      <xdr:row>34</xdr:row>
      <xdr:rowOff>404812</xdr:rowOff>
    </xdr:from>
    <xdr:to>
      <xdr:col>0</xdr:col>
      <xdr:colOff>1183490</xdr:colOff>
      <xdr:row>37</xdr:row>
      <xdr:rowOff>238329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95248" y="33483776"/>
          <a:ext cx="1088242" cy="2201160"/>
          <a:chOff x="6632778" y="3909185"/>
          <a:chExt cx="1088242" cy="2190954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632778" y="3909185"/>
            <a:ext cx="1080000" cy="1080000"/>
          </a:xfrm>
          <a:prstGeom prst="rect">
            <a:avLst/>
          </a:prstGeom>
        </xdr:spPr>
      </xdr:pic>
      <xdr:pic>
        <xdr:nvPicPr>
          <xdr:cNvPr id="20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1020" y="502013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83555</xdr:colOff>
      <xdr:row>12</xdr:row>
      <xdr:rowOff>23813</xdr:rowOff>
    </xdr:from>
    <xdr:to>
      <xdr:col>0</xdr:col>
      <xdr:colOff>1165440</xdr:colOff>
      <xdr:row>14</xdr:row>
      <xdr:rowOff>1280531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83555" y="10460492"/>
          <a:ext cx="1081885" cy="3311396"/>
          <a:chOff x="1627343" y="1885781"/>
          <a:chExt cx="1081885" cy="3280781"/>
        </a:xfrm>
      </xdr:grpSpPr>
      <xdr:pic>
        <xdr:nvPicPr>
          <xdr:cNvPr id="23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9228" y="4086562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27343" y="2981168"/>
            <a:ext cx="1079500" cy="1079500"/>
          </a:xfrm>
          <a:prstGeom prst="rect">
            <a:avLst/>
          </a:prstGeom>
        </xdr:spPr>
      </xdr:pic>
      <xdr:pic>
        <xdr:nvPicPr>
          <xdr:cNvPr id="25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9228" y="188578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57728</xdr:colOff>
      <xdr:row>22</xdr:row>
      <xdr:rowOff>923636</xdr:rowOff>
    </xdr:from>
    <xdr:to>
      <xdr:col>0</xdr:col>
      <xdr:colOff>1143684</xdr:colOff>
      <xdr:row>30</xdr:row>
      <xdr:rowOff>90686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57728" y="23239350"/>
          <a:ext cx="1085956" cy="5480765"/>
          <a:chOff x="2839132" y="1407898"/>
          <a:chExt cx="1085956" cy="5538409"/>
        </a:xfrm>
      </xdr:grpSpPr>
      <xdr:pic>
        <xdr:nvPicPr>
          <xdr:cNvPr id="7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5088" y="5866307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39132" y="4743746"/>
            <a:ext cx="1079500" cy="1079500"/>
          </a:xfrm>
          <a:prstGeom prst="rect">
            <a:avLst/>
          </a:prstGeom>
        </xdr:spPr>
      </xdr:pic>
      <xdr:pic>
        <xdr:nvPicPr>
          <xdr:cNvPr id="9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5088" y="3634842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Objetivo 3 - SALUD Y BIENESTAR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5088" y="2525938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4" descr="Objetivo 1: FIN DE LA POBREZA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39132" y="1407898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76200</xdr:colOff>
      <xdr:row>34</xdr:row>
      <xdr:rowOff>95250</xdr:rowOff>
    </xdr:from>
    <xdr:to>
      <xdr:col>0</xdr:col>
      <xdr:colOff>1169981</xdr:colOff>
      <xdr:row>34</xdr:row>
      <xdr:rowOff>4528206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76200" y="33147000"/>
          <a:ext cx="1093781" cy="4432956"/>
          <a:chOff x="1582316" y="2028651"/>
          <a:chExt cx="1093781" cy="4432956"/>
        </a:xfrm>
      </xdr:grpSpPr>
      <xdr:pic>
        <xdr:nvPicPr>
          <xdr:cNvPr id="17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96097" y="5381607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90641" y="4249615"/>
            <a:ext cx="1079500" cy="1079500"/>
          </a:xfrm>
          <a:prstGeom prst="rect">
            <a:avLst/>
          </a:prstGeom>
        </xdr:spPr>
      </xdr:pic>
      <xdr:pic>
        <xdr:nvPicPr>
          <xdr:cNvPr id="19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90141" y="202865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20" descr="Objetivo 10 - REDUCCIÓN DE LAS DESIGUALDADES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82316" y="3143248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108856</xdr:colOff>
      <xdr:row>6</xdr:row>
      <xdr:rowOff>921209</xdr:rowOff>
    </xdr:from>
    <xdr:to>
      <xdr:col>0</xdr:col>
      <xdr:colOff>1181223</xdr:colOff>
      <xdr:row>7</xdr:row>
      <xdr:rowOff>1079457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8856" y="5588459"/>
          <a:ext cx="1072367" cy="2212927"/>
          <a:chOff x="6632778" y="3909185"/>
          <a:chExt cx="1088242" cy="2190954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32778" y="3909185"/>
            <a:ext cx="1080000" cy="1080000"/>
          </a:xfrm>
          <a:prstGeom prst="rect">
            <a:avLst/>
          </a:prstGeom>
        </xdr:spPr>
      </xdr:pic>
      <xdr:pic>
        <xdr:nvPicPr>
          <xdr:cNvPr id="4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1020" y="502013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95250</xdr:colOff>
      <xdr:row>9</xdr:row>
      <xdr:rowOff>955385</xdr:rowOff>
    </xdr:from>
    <xdr:to>
      <xdr:col>0</xdr:col>
      <xdr:colOff>1186136</xdr:colOff>
      <xdr:row>12</xdr:row>
      <xdr:rowOff>634999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95250" y="11786671"/>
          <a:ext cx="1090886" cy="2972542"/>
          <a:chOff x="6633106" y="3556092"/>
          <a:chExt cx="1090886" cy="3301908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35750" y="4667046"/>
            <a:ext cx="1080000" cy="1080000"/>
          </a:xfrm>
          <a:prstGeom prst="rect">
            <a:avLst/>
          </a:prstGeom>
        </xdr:spPr>
      </xdr:pic>
      <xdr:pic>
        <xdr:nvPicPr>
          <xdr:cNvPr id="7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3992" y="577800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16" descr="Objetivo 8 - AGUA TRABAJO DECENTE Y CRECIMIENTO ECONÓMICO. Foto ONU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33106" y="3556092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67318</xdr:colOff>
      <xdr:row>14</xdr:row>
      <xdr:rowOff>115454</xdr:rowOff>
    </xdr:from>
    <xdr:to>
      <xdr:col>0</xdr:col>
      <xdr:colOff>1155560</xdr:colOff>
      <xdr:row>14</xdr:row>
      <xdr:rowOff>2259081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67318" y="15736454"/>
          <a:ext cx="1088242" cy="2143627"/>
          <a:chOff x="6793088" y="4492118"/>
          <a:chExt cx="1088242" cy="2190142"/>
        </a:xfrm>
      </xdr:grpSpPr>
      <xdr:pic>
        <xdr:nvPicPr>
          <xdr:cNvPr id="10" name="Picture 20" descr="Objetivo 10 - REDUCCIÓN DE LAS DESIGUALDADES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01330" y="4492118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30" descr="Peace, justice and strong institutions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3088" y="560226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85481</xdr:colOff>
      <xdr:row>5</xdr:row>
      <xdr:rowOff>146537</xdr:rowOff>
    </xdr:from>
    <xdr:to>
      <xdr:col>0</xdr:col>
      <xdr:colOff>1168125</xdr:colOff>
      <xdr:row>5</xdr:row>
      <xdr:rowOff>2355529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85481" y="3058466"/>
          <a:ext cx="1082644" cy="2208992"/>
          <a:chOff x="4672480" y="4537191"/>
          <a:chExt cx="1082644" cy="2208992"/>
        </a:xfrm>
      </xdr:grpSpPr>
      <xdr:pic>
        <xdr:nvPicPr>
          <xdr:cNvPr id="3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2480" y="453719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0" descr="Peace, justice and strong institutions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5124" y="5666183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95250</xdr:colOff>
      <xdr:row>6</xdr:row>
      <xdr:rowOff>171450</xdr:rowOff>
    </xdr:from>
    <xdr:to>
      <xdr:col>0</xdr:col>
      <xdr:colOff>1187040</xdr:colOff>
      <xdr:row>8</xdr:row>
      <xdr:rowOff>977692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95250" y="5573486"/>
          <a:ext cx="1091790" cy="3391599"/>
          <a:chOff x="386760" y="3036109"/>
          <a:chExt cx="1091790" cy="4444792"/>
        </a:xfrm>
      </xdr:grpSpPr>
      <xdr:pic>
        <xdr:nvPicPr>
          <xdr:cNvPr id="6" name="Picture 24" descr="Objetivo 13 - ACCIÓN POR EL CLIMA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550" y="4167488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299" y="303610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GrpSpPr/>
        </xdr:nvGrpSpPr>
        <xdr:grpSpPr>
          <a:xfrm>
            <a:off x="386760" y="5271909"/>
            <a:ext cx="1082644" cy="2208992"/>
            <a:chOff x="4672480" y="4537191"/>
            <a:chExt cx="1082644" cy="2208992"/>
          </a:xfrm>
        </xdr:grpSpPr>
        <xdr:pic>
          <xdr:nvPicPr>
            <xdr:cNvPr id="9" name="Picture 28" descr="Objetivo 15 - VIDA DE ECOSISTEMAS TERRESTRES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72480" y="4537191"/>
              <a:ext cx="1080000" cy="108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30" descr="Peace, justice and strong institutions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75124" y="5666183"/>
              <a:ext cx="1080000" cy="108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0</xdr:col>
      <xdr:colOff>95250</xdr:colOff>
      <xdr:row>9</xdr:row>
      <xdr:rowOff>1174750</xdr:rowOff>
    </xdr:from>
    <xdr:to>
      <xdr:col>0</xdr:col>
      <xdr:colOff>1187040</xdr:colOff>
      <xdr:row>16</xdr:row>
      <xdr:rowOff>986898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95250" y="10291536"/>
          <a:ext cx="1091790" cy="7799541"/>
          <a:chOff x="4400177" y="1502380"/>
          <a:chExt cx="1091790" cy="7781398"/>
        </a:xfrm>
      </xdr:grpSpPr>
      <xdr:pic>
        <xdr:nvPicPr>
          <xdr:cNvPr id="12" name="Picture 2" descr="Objetivo 2 - HAMBRE CERO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0950" y="2626176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Objetivo 3 - SALUD Y BIENESTAR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3426" y="373258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4" descr="Objetivo 1: FIN DE LA POBREZA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0950" y="150238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GrpSpPr/>
        </xdr:nvGrpSpPr>
        <xdr:grpSpPr>
          <a:xfrm>
            <a:off x="4400177" y="4838986"/>
            <a:ext cx="1091790" cy="4444792"/>
            <a:chOff x="386760" y="3036109"/>
            <a:chExt cx="1091790" cy="4444792"/>
          </a:xfrm>
        </xdr:grpSpPr>
        <xdr:pic>
          <xdr:nvPicPr>
            <xdr:cNvPr id="16" name="Picture 24" descr="Objetivo 13 - ACCIÓN POR EL CLIMA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8550" y="4167488"/>
              <a:ext cx="1080000" cy="108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22" descr="Objetivo 11 - CIUDADES Y COMUNIDADES SOSTENIBLES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5299" y="3036109"/>
              <a:ext cx="1080000" cy="108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18" name="Grupo 17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GrpSpPr/>
          </xdr:nvGrpSpPr>
          <xdr:grpSpPr>
            <a:xfrm>
              <a:off x="386760" y="5271909"/>
              <a:ext cx="1082644" cy="2208992"/>
              <a:chOff x="4672480" y="4537191"/>
              <a:chExt cx="1082644" cy="2208992"/>
            </a:xfrm>
          </xdr:grpSpPr>
          <xdr:pic>
            <xdr:nvPicPr>
              <xdr:cNvPr id="19" name="Picture 28" descr="Objetivo 15 - VIDA DE ECOSISTEMAS TERRESTRES">
                <a:extLst>
                  <a:ext uri="{FF2B5EF4-FFF2-40B4-BE49-F238E27FC236}">
                    <a16:creationId xmlns:a16="http://schemas.microsoft.com/office/drawing/2014/main" id="{00000000-0008-0000-0400-00001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72480" y="4537191"/>
                <a:ext cx="1080000" cy="10800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30" descr="Peace, justice and strong institutions">
                <a:extLst>
                  <a:ext uri="{FF2B5EF4-FFF2-40B4-BE49-F238E27FC236}">
                    <a16:creationId xmlns:a16="http://schemas.microsoft.com/office/drawing/2014/main" id="{00000000-0008-0000-0400-000014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675124" y="5666183"/>
                <a:ext cx="1080000" cy="10800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74415</xdr:colOff>
      <xdr:row>12</xdr:row>
      <xdr:rowOff>596018</xdr:rowOff>
    </xdr:from>
    <xdr:to>
      <xdr:col>0</xdr:col>
      <xdr:colOff>1167409</xdr:colOff>
      <xdr:row>18</xdr:row>
      <xdr:rowOff>1063069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74415" y="11803768"/>
          <a:ext cx="1092994" cy="7785426"/>
          <a:chOff x="105201" y="1310909"/>
          <a:chExt cx="1084738" cy="7726011"/>
        </a:xfrm>
      </xdr:grpSpPr>
      <xdr:pic>
        <xdr:nvPicPr>
          <xdr:cNvPr id="8" name="Picture 14" descr="Objetivo 7 - AGUA ENERGÍA ASEQUIBLE Y NO CONTAMINANTE. Foto ONU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058" y="3510084"/>
            <a:ext cx="1079500" cy="1079500"/>
          </a:xfrm>
          <a:prstGeom prst="rect">
            <a:avLst/>
          </a:prstGeom>
          <a:noFill/>
        </xdr:spPr>
      </xdr:pic>
      <xdr:pic>
        <xdr:nvPicPr>
          <xdr:cNvPr id="9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201" y="571957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6137" y="4614691"/>
            <a:ext cx="1080000" cy="1080000"/>
          </a:xfrm>
          <a:prstGeom prst="rect">
            <a:avLst/>
          </a:prstGeom>
        </xdr:spPr>
      </xdr:pic>
      <xdr:pic>
        <xdr:nvPicPr>
          <xdr:cNvPr id="11" name="Picture 2" descr="Objetivo 2 - HAMBRE CERO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939" y="2404705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4" descr="Objetivo 1: FIN DE LA POBREZA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201" y="131090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24" descr="Objetivo 13 - ACCIÓN POR EL CLIMA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201" y="6838245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201" y="795692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62121</xdr:colOff>
      <xdr:row>27</xdr:row>
      <xdr:rowOff>724728</xdr:rowOff>
    </xdr:from>
    <xdr:to>
      <xdr:col>0</xdr:col>
      <xdr:colOff>1146829</xdr:colOff>
      <xdr:row>30</xdr:row>
      <xdr:rowOff>674324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62121" y="29283853"/>
          <a:ext cx="1084708" cy="3315096"/>
          <a:chOff x="-123620" y="3435891"/>
          <a:chExt cx="1084708" cy="3304052"/>
        </a:xfrm>
      </xdr:grpSpPr>
      <xdr:pic>
        <xdr:nvPicPr>
          <xdr:cNvPr id="16" name="Picture 22" descr="Objetivo 11 - CIUDADES Y COMUNIDADES SOSTENIBLES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8912" y="4551012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24" descr="Objetivo 13 - ACCIÓN POR EL CLIMA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23620" y="5659943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8" descr="Objetivo 4 - EDUCACIÓN DE CALIDAD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23620" y="3435891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56028</xdr:colOff>
      <xdr:row>5</xdr:row>
      <xdr:rowOff>474587</xdr:rowOff>
    </xdr:from>
    <xdr:to>
      <xdr:col>0</xdr:col>
      <xdr:colOff>1141793</xdr:colOff>
      <xdr:row>6</xdr:row>
      <xdr:rowOff>1045549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56028" y="3579737"/>
          <a:ext cx="1085765" cy="2247362"/>
          <a:chOff x="56028" y="3188560"/>
          <a:chExt cx="1085765" cy="2241099"/>
        </a:xfrm>
      </xdr:grpSpPr>
      <xdr:pic>
        <xdr:nvPicPr>
          <xdr:cNvPr id="10" name="Picture 8" descr="Objetivo 4 - EDUCACIÓN DE CALIDAD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28" y="3188560"/>
            <a:ext cx="1085765" cy="11017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28" y="4335851"/>
            <a:ext cx="1085765" cy="10938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74415</xdr:colOff>
      <xdr:row>7</xdr:row>
      <xdr:rowOff>892971</xdr:rowOff>
    </xdr:from>
    <xdr:to>
      <xdr:col>0</xdr:col>
      <xdr:colOff>1166400</xdr:colOff>
      <xdr:row>10</xdr:row>
      <xdr:rowOff>587816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pSpPr/>
      </xdr:nvGrpSpPr>
      <xdr:grpSpPr>
        <a:xfrm>
          <a:off x="74415" y="7027071"/>
          <a:ext cx="1091985" cy="4476395"/>
          <a:chOff x="1869715" y="3333983"/>
          <a:chExt cx="1091985" cy="4472228"/>
        </a:xfrm>
      </xdr:grpSpPr>
      <xdr:pic>
        <xdr:nvPicPr>
          <xdr:cNvPr id="18" name="Picture 12" descr="Objetivo 6 - AGUA LIMPIA Y SANEAMIENTO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70270" y="4457956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24" descr="Objetivo 13 - ACCIÓN POR EL CLIMA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74500" y="5590414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8" descr="Objetivo 4 - EDUCACIÓN DE CALIDAD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715" y="3333983"/>
            <a:ext cx="1085765" cy="10938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929" y="6712403"/>
            <a:ext cx="1085765" cy="10938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71435</xdr:colOff>
      <xdr:row>11</xdr:row>
      <xdr:rowOff>142867</xdr:rowOff>
    </xdr:from>
    <xdr:to>
      <xdr:col>0</xdr:col>
      <xdr:colOff>1165835</xdr:colOff>
      <xdr:row>13</xdr:row>
      <xdr:rowOff>899983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pSpPr/>
      </xdr:nvGrpSpPr>
      <xdr:grpSpPr>
        <a:xfrm>
          <a:off x="71435" y="12563467"/>
          <a:ext cx="1094400" cy="3309816"/>
          <a:chOff x="8609603" y="3627652"/>
          <a:chExt cx="1094400" cy="3305054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616803" y="4740179"/>
            <a:ext cx="1080000" cy="1080000"/>
          </a:xfrm>
          <a:prstGeom prst="rect">
            <a:avLst/>
          </a:prstGeom>
        </xdr:spPr>
      </xdr:pic>
      <xdr:pic>
        <xdr:nvPicPr>
          <xdr:cNvPr id="24" name="Picture 8" descr="Objetivo 4 - EDUCACIÓN DE CALIDAD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09603" y="3627652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16803" y="5845506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71437</xdr:colOff>
      <xdr:row>14</xdr:row>
      <xdr:rowOff>238125</xdr:rowOff>
    </xdr:from>
    <xdr:to>
      <xdr:col>0</xdr:col>
      <xdr:colOff>1165837</xdr:colOff>
      <xdr:row>15</xdr:row>
      <xdr:rowOff>1685804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pSpPr/>
      </xdr:nvGrpSpPr>
      <xdr:grpSpPr>
        <a:xfrm>
          <a:off x="71437" y="16240125"/>
          <a:ext cx="1094400" cy="3295529"/>
          <a:chOff x="8609603" y="3627652"/>
          <a:chExt cx="1094400" cy="3305054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616803" y="4740179"/>
            <a:ext cx="1080000" cy="1080000"/>
          </a:xfrm>
          <a:prstGeom prst="rect">
            <a:avLst/>
          </a:prstGeom>
        </xdr:spPr>
      </xdr:pic>
      <xdr:pic>
        <xdr:nvPicPr>
          <xdr:cNvPr id="28" name="Picture 8" descr="Objetivo 4 - EDUCACIÓN DE CALIDAD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09603" y="3627652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16803" y="5845506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53660</xdr:colOff>
      <xdr:row>16</xdr:row>
      <xdr:rowOff>697598</xdr:rowOff>
    </xdr:from>
    <xdr:to>
      <xdr:col>0</xdr:col>
      <xdr:colOff>1140860</xdr:colOff>
      <xdr:row>17</xdr:row>
      <xdr:rowOff>1561991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pSpPr/>
      </xdr:nvGrpSpPr>
      <xdr:grpSpPr>
        <a:xfrm>
          <a:off x="53660" y="20395298"/>
          <a:ext cx="1087200" cy="2197893"/>
          <a:chOff x="5043622" y="5293931"/>
          <a:chExt cx="1087200" cy="2192527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050822" y="6406458"/>
            <a:ext cx="1080000" cy="1080000"/>
          </a:xfrm>
          <a:prstGeom prst="rect">
            <a:avLst/>
          </a:prstGeom>
        </xdr:spPr>
      </xdr:pic>
      <xdr:pic>
        <xdr:nvPicPr>
          <xdr:cNvPr id="32" name="Picture 8" descr="Objetivo 4 - EDUCACIÓN DE CALIDAD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3622" y="5293931"/>
            <a:ext cx="1087200" cy="108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45358</xdr:colOff>
      <xdr:row>18</xdr:row>
      <xdr:rowOff>521603</xdr:rowOff>
    </xdr:from>
    <xdr:to>
      <xdr:col>0</xdr:col>
      <xdr:colOff>1137343</xdr:colOff>
      <xdr:row>22</xdr:row>
      <xdr:rowOff>1212102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45358" y="23781653"/>
          <a:ext cx="1091985" cy="5643499"/>
          <a:chOff x="7341330" y="3737664"/>
          <a:chExt cx="1091985" cy="5589070"/>
        </a:xfrm>
      </xdr:grpSpPr>
      <xdr:pic>
        <xdr:nvPicPr>
          <xdr:cNvPr id="34" name="Picture 30" descr="Peace, justice and strong institutions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41330" y="8246734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GrpSpPr/>
        </xdr:nvGrpSpPr>
        <xdr:grpSpPr>
          <a:xfrm>
            <a:off x="7341330" y="3737664"/>
            <a:ext cx="1091985" cy="4472228"/>
            <a:chOff x="1869715" y="3333983"/>
            <a:chExt cx="1091985" cy="4472228"/>
          </a:xfrm>
        </xdr:grpSpPr>
        <xdr:pic>
          <xdr:nvPicPr>
            <xdr:cNvPr id="36" name="Picture 12" descr="Objetivo 6 - AGUA LIMPIA Y SANEAMIENTO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70270" y="4457956"/>
              <a:ext cx="1080000" cy="108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24" descr="Objetivo 13 - ACCIÓN POR EL CLIMA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74500" y="5590414"/>
              <a:ext cx="1087200" cy="10872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8" descr="Objetivo 4 - EDUCACIÓN DE CALIDAD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69715" y="3333983"/>
              <a:ext cx="1085765" cy="109380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28" descr="Objetivo 15 - VIDA DE ECOSISTEMAS TERRESTRES">
              <a:extLst>
                <a:ext uri="{FF2B5EF4-FFF2-40B4-BE49-F238E27FC236}">
                  <a16:creationId xmlns:a16="http://schemas.microsoft.com/office/drawing/2014/main" id="{00000000-0008-0000-06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69929" y="6712403"/>
              <a:ext cx="1085765" cy="109380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73269</xdr:colOff>
      <xdr:row>10</xdr:row>
      <xdr:rowOff>1538652</xdr:rowOff>
    </xdr:from>
    <xdr:to>
      <xdr:col>0</xdr:col>
      <xdr:colOff>1157977</xdr:colOff>
      <xdr:row>13</xdr:row>
      <xdr:rowOff>475678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73269" y="10206402"/>
          <a:ext cx="1084708" cy="3350276"/>
          <a:chOff x="3384479" y="4127991"/>
          <a:chExt cx="1084708" cy="3309978"/>
        </a:xfrm>
      </xdr:grpSpPr>
      <xdr:pic>
        <xdr:nvPicPr>
          <xdr:cNvPr id="4" name="Picture 28" descr="Objetivo 15 - VIDA DE ECOSISTEMAS TERRESTRES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4479" y="5242980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389187" y="4127991"/>
            <a:ext cx="1080000" cy="1080000"/>
          </a:xfrm>
          <a:prstGeom prst="rect">
            <a:avLst/>
          </a:prstGeom>
        </xdr:spPr>
      </xdr:pic>
      <xdr:pic>
        <xdr:nvPicPr>
          <xdr:cNvPr id="6" name="Picture 30" descr="Peace, justice and strong institutions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4479" y="6357969"/>
            <a:ext cx="1080000" cy="10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view="pageBreakPreview" topLeftCell="W1" zoomScale="70" zoomScaleNormal="70" zoomScaleSheetLayoutView="70" workbookViewId="0">
      <pane ySplit="4" topLeftCell="A11" activePane="bottomLeft" state="frozen"/>
      <selection pane="bottomLeft" activeCell="AI13" sqref="AI13"/>
    </sheetView>
  </sheetViews>
  <sheetFormatPr baseColWidth="10" defaultColWidth="11.28515625" defaultRowHeight="15.75" x14ac:dyDescent="0.25"/>
  <cols>
    <col min="1" max="1" width="18.42578125" style="1" customWidth="1"/>
    <col min="2" max="2" width="11.140625" style="1" customWidth="1"/>
    <col min="3" max="3" width="34.42578125" style="1" customWidth="1"/>
    <col min="4" max="4" width="9.85546875" style="1" hidden="1" customWidth="1"/>
    <col min="5" max="5" width="24.140625" style="1" hidden="1" customWidth="1"/>
    <col min="6" max="6" width="23" style="1" hidden="1" customWidth="1"/>
    <col min="7" max="7" width="23.5703125" style="1" customWidth="1"/>
    <col min="8" max="8" width="10.28515625" style="1" customWidth="1"/>
    <col min="9" max="9" width="56.5703125" style="1" customWidth="1"/>
    <col min="10" max="10" width="17.7109375" style="1" hidden="1" customWidth="1"/>
    <col min="11" max="11" width="57.85546875" style="1" hidden="1" customWidth="1"/>
    <col min="12" max="12" width="29.28515625" style="1" hidden="1" customWidth="1"/>
    <col min="13" max="16" width="9.140625" style="1" hidden="1" customWidth="1"/>
    <col min="17" max="17" width="19.85546875" style="1" hidden="1" customWidth="1"/>
    <col min="18" max="18" width="23.42578125" style="1" customWidth="1"/>
    <col min="19" max="19" width="11.28515625" style="1" customWidth="1"/>
    <col min="20" max="20" width="56.7109375" style="3" customWidth="1"/>
    <col min="21" max="21" width="11.28515625" style="1"/>
    <col min="22" max="22" width="23.5703125" style="1" customWidth="1"/>
    <col min="23" max="23" width="42.7109375" style="1" customWidth="1"/>
    <col min="24" max="24" width="12.85546875" style="1" customWidth="1"/>
    <col min="25" max="25" width="67.7109375" style="1" customWidth="1"/>
    <col min="26" max="26" width="30.85546875" style="1" customWidth="1"/>
    <col min="27" max="31" width="11.28515625" style="1"/>
    <col min="32" max="32" width="33.5703125" style="1" customWidth="1"/>
    <col min="33" max="33" width="33.7109375" style="1" customWidth="1"/>
    <col min="34" max="16384" width="11.28515625" style="1"/>
  </cols>
  <sheetData>
    <row r="1" spans="1:33" ht="38.2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</row>
    <row r="2" spans="1:33" ht="36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34.5" customHeight="1" x14ac:dyDescent="0.25">
      <c r="A3" s="6" t="s">
        <v>2</v>
      </c>
      <c r="B3" s="7" t="s">
        <v>3</v>
      </c>
      <c r="C3" s="8"/>
      <c r="D3" s="9" t="s">
        <v>4</v>
      </c>
      <c r="E3" s="10"/>
      <c r="F3" s="11"/>
      <c r="G3" s="12" t="s">
        <v>5</v>
      </c>
      <c r="H3" s="13"/>
      <c r="I3" s="13"/>
      <c r="J3" s="13"/>
      <c r="K3" s="13"/>
      <c r="L3" s="13"/>
      <c r="M3" s="14" t="s">
        <v>6</v>
      </c>
      <c r="N3" s="14"/>
      <c r="O3" s="14"/>
      <c r="P3" s="14"/>
      <c r="Q3" s="14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5"/>
    </row>
    <row r="4" spans="1:33" ht="93.75" customHeight="1" x14ac:dyDescent="0.25">
      <c r="A4" s="24"/>
      <c r="B4" s="25" t="s">
        <v>11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7" t="s">
        <v>20</v>
      </c>
      <c r="M4" s="25">
        <v>2024</v>
      </c>
      <c r="N4" s="25">
        <v>2025</v>
      </c>
      <c r="O4" s="25">
        <v>2026</v>
      </c>
      <c r="P4" s="25">
        <v>2027</v>
      </c>
      <c r="Q4" s="26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9" t="s">
        <v>33</v>
      </c>
    </row>
    <row r="5" spans="1:33" ht="8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5"/>
    </row>
    <row r="6" spans="1:33" ht="51.75" customHeight="1" x14ac:dyDescent="0.25">
      <c r="A6" s="32"/>
      <c r="B6" s="33" t="s">
        <v>34</v>
      </c>
      <c r="C6" s="34" t="s">
        <v>35</v>
      </c>
      <c r="D6" s="35" t="s">
        <v>36</v>
      </c>
      <c r="E6" s="34" t="s">
        <v>37</v>
      </c>
      <c r="F6" s="34" t="s">
        <v>38</v>
      </c>
      <c r="G6" s="34" t="s">
        <v>39</v>
      </c>
      <c r="H6" s="36" t="s">
        <v>40</v>
      </c>
      <c r="I6" s="37" t="s">
        <v>41</v>
      </c>
      <c r="J6" s="36">
        <v>320102300</v>
      </c>
      <c r="K6" s="37" t="s">
        <v>42</v>
      </c>
      <c r="L6" s="38" t="s">
        <v>43</v>
      </c>
      <c r="M6" s="39">
        <v>1</v>
      </c>
      <c r="N6" s="39">
        <v>1</v>
      </c>
      <c r="O6" s="39">
        <v>1</v>
      </c>
      <c r="P6" s="39">
        <v>1</v>
      </c>
      <c r="Q6" s="40">
        <f>SUM(M6:P6)</f>
        <v>4</v>
      </c>
      <c r="R6" s="40" t="s">
        <v>44</v>
      </c>
      <c r="S6" s="36" t="s">
        <v>45</v>
      </c>
      <c r="T6" s="37" t="str">
        <f>VLOOKUP(S6,IMG!$A$1:$B$28,2,FALSE)</f>
        <v>Porcentaje de sectores con acompañamiento para la reconversión hacia sistemas sostenibles de producción</v>
      </c>
      <c r="U6" s="36" t="s">
        <v>46</v>
      </c>
      <c r="V6" s="36" t="str">
        <f>VLOOKUP(U6,IEDI!$A$1:$C$15,3,FALSE)</f>
        <v>N.A</v>
      </c>
      <c r="W6" s="41" t="str">
        <f>VLOOKUP(U6,IEDI!$A$1:$C$15,2,FALSE)</f>
        <v>No Aplica</v>
      </c>
      <c r="X6" s="42" t="s">
        <v>47</v>
      </c>
      <c r="Y6" s="43" t="s">
        <v>48</v>
      </c>
      <c r="Z6" s="36" t="s">
        <v>49</v>
      </c>
      <c r="AA6" s="39">
        <v>1</v>
      </c>
      <c r="AB6" s="39">
        <v>1</v>
      </c>
      <c r="AC6" s="39">
        <v>1</v>
      </c>
      <c r="AD6" s="39">
        <v>1</v>
      </c>
      <c r="AE6" s="26">
        <f>SUM(AA6:AD6)</f>
        <v>4</v>
      </c>
      <c r="AF6" s="44" t="s">
        <v>43</v>
      </c>
      <c r="AG6" s="45"/>
    </row>
    <row r="7" spans="1:33" ht="36" customHeight="1" x14ac:dyDescent="0.25">
      <c r="A7" s="32"/>
      <c r="B7" s="46"/>
      <c r="C7" s="34"/>
      <c r="D7" s="35"/>
      <c r="E7" s="34"/>
      <c r="F7" s="34"/>
      <c r="G7" s="34"/>
      <c r="H7" s="47" t="s">
        <v>50</v>
      </c>
      <c r="I7" s="48" t="s">
        <v>51</v>
      </c>
      <c r="J7" s="36">
        <v>320100300</v>
      </c>
      <c r="K7" s="48" t="s">
        <v>52</v>
      </c>
      <c r="L7" s="38" t="s">
        <v>53</v>
      </c>
      <c r="M7" s="39">
        <v>8</v>
      </c>
      <c r="N7" s="39">
        <v>10</v>
      </c>
      <c r="O7" s="39">
        <v>10</v>
      </c>
      <c r="P7" s="39">
        <v>10</v>
      </c>
      <c r="Q7" s="40">
        <f t="shared" ref="Q7:Q54" si="0">SUM(M7:P7)</f>
        <v>38</v>
      </c>
      <c r="R7" s="40" t="s">
        <v>54</v>
      </c>
      <c r="S7" s="36" t="s">
        <v>55</v>
      </c>
      <c r="T7" s="37" t="str">
        <f>VLOOKUP(S7,IMG!$A$1:$B$28,2,FALSE)</f>
        <v>Implementación del Programa Regional de Negocios Verdes por la autoridad ambiental</v>
      </c>
      <c r="U7" s="36" t="s">
        <v>46</v>
      </c>
      <c r="V7" s="36" t="str">
        <f>VLOOKUP(U7,IEDI!$A$1:$C$15,3,FALSE)</f>
        <v>N.A</v>
      </c>
      <c r="W7" s="41" t="str">
        <f>VLOOKUP(U7,IEDI!$A$1:$C$15,2,FALSE)</f>
        <v>No Aplica</v>
      </c>
      <c r="X7" s="42" t="s">
        <v>56</v>
      </c>
      <c r="Y7" s="48" t="s">
        <v>57</v>
      </c>
      <c r="Z7" s="47" t="s">
        <v>49</v>
      </c>
      <c r="AA7" s="39">
        <v>8</v>
      </c>
      <c r="AB7" s="39">
        <v>10</v>
      </c>
      <c r="AC7" s="39">
        <v>10</v>
      </c>
      <c r="AD7" s="39">
        <v>10</v>
      </c>
      <c r="AE7" s="26">
        <f t="shared" ref="AE7:AE15" si="1">SUM(AA7:AD7)</f>
        <v>38</v>
      </c>
      <c r="AF7" s="44" t="s">
        <v>58</v>
      </c>
      <c r="AG7" s="45"/>
    </row>
    <row r="8" spans="1:33" ht="50.25" customHeight="1" x14ac:dyDescent="0.25">
      <c r="A8" s="32"/>
      <c r="B8" s="46"/>
      <c r="C8" s="34"/>
      <c r="D8" s="35"/>
      <c r="E8" s="34"/>
      <c r="F8" s="34"/>
      <c r="G8" s="34"/>
      <c r="H8" s="47" t="s">
        <v>59</v>
      </c>
      <c r="I8" s="48" t="s">
        <v>60</v>
      </c>
      <c r="J8" s="36">
        <v>320100200</v>
      </c>
      <c r="K8" s="48" t="s">
        <v>61</v>
      </c>
      <c r="L8" s="38" t="s">
        <v>62</v>
      </c>
      <c r="M8" s="39">
        <v>1</v>
      </c>
      <c r="N8" s="39"/>
      <c r="O8" s="39"/>
      <c r="P8" s="39">
        <v>1</v>
      </c>
      <c r="Q8" s="40">
        <f t="shared" si="0"/>
        <v>2</v>
      </c>
      <c r="R8" s="40" t="s">
        <v>54</v>
      </c>
      <c r="S8" s="36" t="s">
        <v>55</v>
      </c>
      <c r="T8" s="37" t="str">
        <f>VLOOKUP(S8,IMG!$A$1:$B$28,2,FALSE)</f>
        <v>Implementación del Programa Regional de Negocios Verdes por la autoridad ambiental</v>
      </c>
      <c r="U8" s="36" t="s">
        <v>46</v>
      </c>
      <c r="V8" s="36" t="str">
        <f>VLOOKUP(U8,IEDI!$A$1:$C$15,3,FALSE)</f>
        <v>N.A</v>
      </c>
      <c r="W8" s="41" t="str">
        <f>VLOOKUP(U8,IEDI!$A$1:$C$15,2,FALSE)</f>
        <v>No Aplica</v>
      </c>
      <c r="X8" s="42" t="s">
        <v>63</v>
      </c>
      <c r="Y8" s="48" t="s">
        <v>60</v>
      </c>
      <c r="Z8" s="47" t="s">
        <v>49</v>
      </c>
      <c r="AA8" s="39">
        <v>1</v>
      </c>
      <c r="AB8" s="39"/>
      <c r="AC8" s="39"/>
      <c r="AD8" s="39">
        <v>1</v>
      </c>
      <c r="AE8" s="26">
        <f t="shared" si="1"/>
        <v>2</v>
      </c>
      <c r="AF8" s="44" t="s">
        <v>64</v>
      </c>
      <c r="AG8" s="45"/>
    </row>
    <row r="9" spans="1:33" ht="36" customHeight="1" x14ac:dyDescent="0.25">
      <c r="A9" s="32"/>
      <c r="B9" s="46"/>
      <c r="C9" s="34"/>
      <c r="D9" s="35"/>
      <c r="E9" s="34"/>
      <c r="F9" s="34"/>
      <c r="G9" s="34"/>
      <c r="H9" s="47" t="s">
        <v>65</v>
      </c>
      <c r="I9" s="48" t="s">
        <v>66</v>
      </c>
      <c r="J9" s="36">
        <v>320100300</v>
      </c>
      <c r="K9" s="48" t="s">
        <v>52</v>
      </c>
      <c r="L9" s="38" t="s">
        <v>53</v>
      </c>
      <c r="M9" s="39"/>
      <c r="N9" s="39">
        <v>1</v>
      </c>
      <c r="O9" s="39"/>
      <c r="P9" s="39">
        <v>1</v>
      </c>
      <c r="Q9" s="40">
        <f t="shared" si="0"/>
        <v>2</v>
      </c>
      <c r="R9" s="40" t="s">
        <v>54</v>
      </c>
      <c r="S9" s="36" t="s">
        <v>55</v>
      </c>
      <c r="T9" s="37" t="str">
        <f>VLOOKUP(S9,IMG!$A$1:$B$28,2,FALSE)</f>
        <v>Implementación del Programa Regional de Negocios Verdes por la autoridad ambiental</v>
      </c>
      <c r="U9" s="36" t="s">
        <v>46</v>
      </c>
      <c r="V9" s="36" t="str">
        <f>VLOOKUP(U9,IEDI!$A$1:$C$15,3,FALSE)</f>
        <v>N.A</v>
      </c>
      <c r="W9" s="41" t="str">
        <f>VLOOKUP(U9,IEDI!$A$1:$C$15,2,FALSE)</f>
        <v>No Aplica</v>
      </c>
      <c r="X9" s="42" t="s">
        <v>67</v>
      </c>
      <c r="Y9" s="48" t="s">
        <v>66</v>
      </c>
      <c r="Z9" s="47" t="s">
        <v>68</v>
      </c>
      <c r="AA9" s="39"/>
      <c r="AB9" s="39">
        <v>1</v>
      </c>
      <c r="AC9" s="39"/>
      <c r="AD9" s="39">
        <v>1</v>
      </c>
      <c r="AE9" s="26">
        <f t="shared" si="1"/>
        <v>2</v>
      </c>
      <c r="AF9" s="44" t="s">
        <v>43</v>
      </c>
      <c r="AG9" s="45"/>
    </row>
    <row r="10" spans="1:33" ht="36" customHeight="1" x14ac:dyDescent="0.25">
      <c r="A10" s="32"/>
      <c r="B10" s="46"/>
      <c r="C10" s="34"/>
      <c r="D10" s="35"/>
      <c r="E10" s="34"/>
      <c r="F10" s="34"/>
      <c r="G10" s="34"/>
      <c r="H10" s="47" t="s">
        <v>69</v>
      </c>
      <c r="I10" s="48" t="s">
        <v>70</v>
      </c>
      <c r="J10" s="36">
        <v>320100300</v>
      </c>
      <c r="K10" s="48" t="s">
        <v>52</v>
      </c>
      <c r="L10" s="38" t="s">
        <v>53</v>
      </c>
      <c r="M10" s="39"/>
      <c r="N10" s="39"/>
      <c r="O10" s="39">
        <v>1</v>
      </c>
      <c r="P10" s="39"/>
      <c r="Q10" s="40">
        <f t="shared" si="0"/>
        <v>1</v>
      </c>
      <c r="R10" s="40" t="s">
        <v>54</v>
      </c>
      <c r="S10" s="36" t="s">
        <v>55</v>
      </c>
      <c r="T10" s="37" t="str">
        <f>VLOOKUP(S10,IMG!$A$1:$B$28,2,FALSE)</f>
        <v>Implementación del Programa Regional de Negocios Verdes por la autoridad ambiental</v>
      </c>
      <c r="U10" s="36" t="s">
        <v>46</v>
      </c>
      <c r="V10" s="36" t="str">
        <f>VLOOKUP(U10,IEDI!$A$1:$C$15,3,FALSE)</f>
        <v>N.A</v>
      </c>
      <c r="W10" s="41" t="str">
        <f>VLOOKUP(U10,IEDI!$A$1:$C$15,2,FALSE)</f>
        <v>No Aplica</v>
      </c>
      <c r="X10" s="42" t="s">
        <v>71</v>
      </c>
      <c r="Y10" s="48" t="s">
        <v>70</v>
      </c>
      <c r="Z10" s="47" t="s">
        <v>72</v>
      </c>
      <c r="AA10" s="39"/>
      <c r="AB10" s="39"/>
      <c r="AC10" s="39">
        <v>1</v>
      </c>
      <c r="AD10" s="39"/>
      <c r="AE10" s="26">
        <f t="shared" si="1"/>
        <v>1</v>
      </c>
      <c r="AF10" s="44" t="s">
        <v>43</v>
      </c>
      <c r="AG10" s="45"/>
    </row>
    <row r="11" spans="1:33" ht="36" customHeight="1" x14ac:dyDescent="0.25">
      <c r="A11" s="32"/>
      <c r="B11" s="46"/>
      <c r="C11" s="34"/>
      <c r="D11" s="35"/>
      <c r="E11" s="34"/>
      <c r="F11" s="34"/>
      <c r="G11" s="34"/>
      <c r="H11" s="47" t="s">
        <v>73</v>
      </c>
      <c r="I11" s="48" t="s">
        <v>74</v>
      </c>
      <c r="J11" s="36">
        <v>320100300</v>
      </c>
      <c r="K11" s="48" t="s">
        <v>52</v>
      </c>
      <c r="L11" s="38" t="s">
        <v>53</v>
      </c>
      <c r="M11" s="39">
        <v>8</v>
      </c>
      <c r="N11" s="39">
        <v>10</v>
      </c>
      <c r="O11" s="39">
        <v>10</v>
      </c>
      <c r="P11" s="39">
        <v>10</v>
      </c>
      <c r="Q11" s="40">
        <f t="shared" si="0"/>
        <v>38</v>
      </c>
      <c r="R11" s="40" t="s">
        <v>54</v>
      </c>
      <c r="S11" s="36" t="s">
        <v>55</v>
      </c>
      <c r="T11" s="37" t="str">
        <f>VLOOKUP(S11,IMG!$A$1:$B$28,2,FALSE)</f>
        <v>Implementación del Programa Regional de Negocios Verdes por la autoridad ambiental</v>
      </c>
      <c r="U11" s="36">
        <v>11</v>
      </c>
      <c r="V11" s="36" t="str">
        <f>VLOOKUP(U11,IEDI!$A$1:$C$15,3,FALSE)</f>
        <v>Eficacia</v>
      </c>
      <c r="W11" s="41" t="str">
        <f>VLOOKUP(U11,IEDI!$A$1:$C$15,2,FALSE)</f>
        <v xml:space="preserve">Avance de negocios verdes verificados </v>
      </c>
      <c r="X11" s="42" t="s">
        <v>75</v>
      </c>
      <c r="Y11" s="48" t="s">
        <v>74</v>
      </c>
      <c r="Z11" s="47" t="s">
        <v>49</v>
      </c>
      <c r="AA11" s="39">
        <v>8</v>
      </c>
      <c r="AB11" s="39">
        <v>10</v>
      </c>
      <c r="AC11" s="39">
        <v>10</v>
      </c>
      <c r="AD11" s="39">
        <v>10</v>
      </c>
      <c r="AE11" s="26">
        <f t="shared" si="1"/>
        <v>38</v>
      </c>
      <c r="AF11" s="49" t="s">
        <v>76</v>
      </c>
      <c r="AG11" s="45"/>
    </row>
    <row r="12" spans="1:33" ht="51" customHeight="1" x14ac:dyDescent="0.25">
      <c r="A12" s="32"/>
      <c r="B12" s="50"/>
      <c r="C12" s="34" t="s">
        <v>77</v>
      </c>
      <c r="D12" s="35" t="s">
        <v>78</v>
      </c>
      <c r="E12" s="34" t="s">
        <v>79</v>
      </c>
      <c r="F12" s="34" t="s">
        <v>80</v>
      </c>
      <c r="G12" s="34" t="s">
        <v>81</v>
      </c>
      <c r="H12" s="40" t="s">
        <v>82</v>
      </c>
      <c r="I12" s="51" t="s">
        <v>83</v>
      </c>
      <c r="J12" s="52">
        <v>320100201</v>
      </c>
      <c r="K12" s="48" t="s">
        <v>84</v>
      </c>
      <c r="L12" s="38" t="s">
        <v>62</v>
      </c>
      <c r="M12" s="53">
        <v>1</v>
      </c>
      <c r="N12" s="53"/>
      <c r="O12" s="53"/>
      <c r="P12" s="53"/>
      <c r="Q12" s="40">
        <f t="shared" si="0"/>
        <v>1</v>
      </c>
      <c r="R12" s="40" t="s">
        <v>44</v>
      </c>
      <c r="S12" s="36" t="s">
        <v>45</v>
      </c>
      <c r="T12" s="37" t="str">
        <f>VLOOKUP(S12,IMG!$A$1:$B$28,2,FALSE)</f>
        <v>Porcentaje de sectores con acompañamiento para la reconversión hacia sistemas sostenibles de producción</v>
      </c>
      <c r="U12" s="36" t="s">
        <v>46</v>
      </c>
      <c r="V12" s="36" t="str">
        <f>VLOOKUP(U12,IEDI!$A$1:$C$15,3,FALSE)</f>
        <v>N.A</v>
      </c>
      <c r="W12" s="41" t="str">
        <f>VLOOKUP(U12,IEDI!$A$1:$C$15,2,FALSE)</f>
        <v>No Aplica</v>
      </c>
      <c r="X12" s="42" t="s">
        <v>85</v>
      </c>
      <c r="Y12" s="37" t="s">
        <v>86</v>
      </c>
      <c r="Z12" s="40"/>
      <c r="AA12" s="53">
        <v>1</v>
      </c>
      <c r="AB12" s="53"/>
      <c r="AC12" s="53"/>
      <c r="AD12" s="53"/>
      <c r="AE12" s="26">
        <f t="shared" si="1"/>
        <v>1</v>
      </c>
      <c r="AF12" s="44" t="s">
        <v>64</v>
      </c>
      <c r="AG12" s="45"/>
    </row>
    <row r="13" spans="1:33" ht="147" customHeight="1" x14ac:dyDescent="0.25">
      <c r="A13" s="32"/>
      <c r="B13" s="50"/>
      <c r="C13" s="34"/>
      <c r="D13" s="35"/>
      <c r="E13" s="34"/>
      <c r="F13" s="34"/>
      <c r="G13" s="34"/>
      <c r="H13" s="40" t="s">
        <v>87</v>
      </c>
      <c r="I13" s="51" t="s">
        <v>88</v>
      </c>
      <c r="J13" s="52">
        <v>320100203</v>
      </c>
      <c r="K13" s="48" t="s">
        <v>89</v>
      </c>
      <c r="L13" s="38" t="s">
        <v>62</v>
      </c>
      <c r="M13" s="53">
        <v>1</v>
      </c>
      <c r="N13" s="53">
        <v>1</v>
      </c>
      <c r="O13" s="53">
        <v>1</v>
      </c>
      <c r="P13" s="53">
        <v>1</v>
      </c>
      <c r="Q13" s="40">
        <f t="shared" si="0"/>
        <v>4</v>
      </c>
      <c r="R13" s="40" t="s">
        <v>44</v>
      </c>
      <c r="S13" s="36" t="s">
        <v>45</v>
      </c>
      <c r="T13" s="37" t="str">
        <f>VLOOKUP(S13,IMG!$A$1:$B$28,2,FALSE)</f>
        <v>Porcentaje de sectores con acompañamiento para la reconversión hacia sistemas sostenibles de producción</v>
      </c>
      <c r="U13" s="36" t="s">
        <v>46</v>
      </c>
      <c r="V13" s="36" t="str">
        <f>VLOOKUP(U13,IEDI!$A$1:$C$15,3,FALSE)</f>
        <v>N.A</v>
      </c>
      <c r="W13" s="41" t="str">
        <f>VLOOKUP(U13,IEDI!$A$1:$C$15,2,FALSE)</f>
        <v>No Aplica</v>
      </c>
      <c r="X13" s="42" t="s">
        <v>90</v>
      </c>
      <c r="Y13" s="37" t="s">
        <v>91</v>
      </c>
      <c r="Z13" s="40"/>
      <c r="AA13" s="53">
        <v>1</v>
      </c>
      <c r="AB13" s="53">
        <v>1</v>
      </c>
      <c r="AC13" s="53">
        <v>1</v>
      </c>
      <c r="AD13" s="53">
        <v>1</v>
      </c>
      <c r="AE13" s="26">
        <f t="shared" si="1"/>
        <v>4</v>
      </c>
      <c r="AF13" s="44" t="s">
        <v>92</v>
      </c>
      <c r="AG13" s="45"/>
    </row>
    <row r="14" spans="1:33" ht="50.25" customHeight="1" x14ac:dyDescent="0.25">
      <c r="A14" s="32"/>
      <c r="B14" s="50"/>
      <c r="C14" s="34" t="s">
        <v>93</v>
      </c>
      <c r="D14" s="35" t="s">
        <v>94</v>
      </c>
      <c r="E14" s="34" t="s">
        <v>95</v>
      </c>
      <c r="F14" s="34" t="s">
        <v>96</v>
      </c>
      <c r="G14" s="34" t="s">
        <v>97</v>
      </c>
      <c r="H14" s="47" t="s">
        <v>98</v>
      </c>
      <c r="I14" s="48" t="s">
        <v>99</v>
      </c>
      <c r="J14" s="52">
        <v>320100101</v>
      </c>
      <c r="K14" s="48" t="s">
        <v>100</v>
      </c>
      <c r="L14" s="38" t="s">
        <v>62</v>
      </c>
      <c r="M14" s="39">
        <v>1</v>
      </c>
      <c r="N14" s="39"/>
      <c r="O14" s="39"/>
      <c r="P14" s="39"/>
      <c r="Q14" s="40">
        <f t="shared" si="0"/>
        <v>1</v>
      </c>
      <c r="R14" s="40" t="s">
        <v>54</v>
      </c>
      <c r="S14" s="36" t="s">
        <v>46</v>
      </c>
      <c r="T14" s="37" t="str">
        <f>VLOOKUP(S14,IMG!$A$1:$B$28,2,FALSE)</f>
        <v xml:space="preserve">No Aplica </v>
      </c>
      <c r="U14" s="36" t="s">
        <v>46</v>
      </c>
      <c r="V14" s="36" t="str">
        <f>VLOOKUP(U14,IEDI!$A$1:$C$15,3,FALSE)</f>
        <v>N.A</v>
      </c>
      <c r="W14" s="41" t="str">
        <f>VLOOKUP(U14,IEDI!$A$1:$C$15,2,FALSE)</f>
        <v>No Aplica</v>
      </c>
      <c r="X14" s="54" t="s">
        <v>101</v>
      </c>
      <c r="Y14" s="48" t="s">
        <v>99</v>
      </c>
      <c r="Z14" s="47"/>
      <c r="AA14" s="39">
        <v>1</v>
      </c>
      <c r="AB14" s="39"/>
      <c r="AC14" s="39"/>
      <c r="AD14" s="39"/>
      <c r="AE14" s="26">
        <f t="shared" si="1"/>
        <v>1</v>
      </c>
      <c r="AF14" s="44" t="s">
        <v>64</v>
      </c>
      <c r="AG14" s="45"/>
    </row>
    <row r="15" spans="1:33" ht="70.5" customHeight="1" x14ac:dyDescent="0.25">
      <c r="A15" s="32"/>
      <c r="B15" s="50"/>
      <c r="C15" s="34"/>
      <c r="D15" s="35"/>
      <c r="E15" s="34"/>
      <c r="F15" s="34"/>
      <c r="G15" s="34"/>
      <c r="H15" s="47" t="s">
        <v>102</v>
      </c>
      <c r="I15" s="48" t="s">
        <v>103</v>
      </c>
      <c r="J15" s="52">
        <v>320100102</v>
      </c>
      <c r="K15" s="48" t="s">
        <v>104</v>
      </c>
      <c r="L15" s="38" t="s">
        <v>62</v>
      </c>
      <c r="M15" s="39"/>
      <c r="N15" s="39"/>
      <c r="O15" s="39">
        <v>1</v>
      </c>
      <c r="P15" s="39"/>
      <c r="Q15" s="40">
        <f t="shared" si="0"/>
        <v>1</v>
      </c>
      <c r="R15" s="40" t="s">
        <v>44</v>
      </c>
      <c r="S15" s="36" t="s">
        <v>46</v>
      </c>
      <c r="T15" s="37" t="str">
        <f>VLOOKUP(S15,IMG!$A$1:$B$28,2,FALSE)</f>
        <v xml:space="preserve">No Aplica </v>
      </c>
      <c r="U15" s="36" t="s">
        <v>46</v>
      </c>
      <c r="V15" s="36" t="str">
        <f>VLOOKUP(U15,IEDI!$A$1:$C$15,3,FALSE)</f>
        <v>N.A</v>
      </c>
      <c r="W15" s="41" t="str">
        <f>VLOOKUP(U15,IEDI!$A$1:$C$15,2,FALSE)</f>
        <v>No Aplica</v>
      </c>
      <c r="X15" s="54" t="s">
        <v>105</v>
      </c>
      <c r="Y15" s="48" t="s">
        <v>103</v>
      </c>
      <c r="Z15" s="47"/>
      <c r="AA15" s="39"/>
      <c r="AB15" s="39"/>
      <c r="AC15" s="39">
        <v>1</v>
      </c>
      <c r="AD15" s="39"/>
      <c r="AE15" s="26">
        <f t="shared" si="1"/>
        <v>1</v>
      </c>
      <c r="AF15" s="44" t="s">
        <v>106</v>
      </c>
      <c r="AG15" s="45"/>
    </row>
    <row r="16" spans="1:33" ht="63.75" customHeight="1" x14ac:dyDescent="0.25">
      <c r="A16" s="32"/>
      <c r="B16" s="50"/>
      <c r="C16" s="34"/>
      <c r="D16" s="35"/>
      <c r="E16" s="34"/>
      <c r="F16" s="34"/>
      <c r="G16" s="34"/>
      <c r="H16" s="55" t="s">
        <v>107</v>
      </c>
      <c r="I16" s="56" t="s">
        <v>108</v>
      </c>
      <c r="J16" s="57">
        <v>320102700</v>
      </c>
      <c r="K16" s="56" t="s">
        <v>109</v>
      </c>
      <c r="L16" s="55" t="s">
        <v>110</v>
      </c>
      <c r="M16" s="58">
        <v>0.7</v>
      </c>
      <c r="N16" s="58">
        <v>0.7</v>
      </c>
      <c r="O16" s="58">
        <v>0.7</v>
      </c>
      <c r="P16" s="58">
        <v>0.7</v>
      </c>
      <c r="Q16" s="59">
        <v>0.7</v>
      </c>
      <c r="R16" s="60" t="s">
        <v>54</v>
      </c>
      <c r="S16" s="61" t="s">
        <v>111</v>
      </c>
      <c r="T16" s="60" t="str">
        <f>VLOOKUP(S16,IMG!$A$1:$B$28,2,FALSE)</f>
        <v>Tiempo promedio de trámite para la resolución de autorizaciones ambientales otorgadas por la corporación</v>
      </c>
      <c r="U16" s="36">
        <v>6</v>
      </c>
      <c r="V16" s="36" t="str">
        <f>VLOOKUP(U16,IEDI!$A$1:$C$15,3,FALSE)</f>
        <v>Eficacia</v>
      </c>
      <c r="W16" s="41" t="str">
        <f>VLOOKUP(U16,IEDI!$A$1:$C$15,2,FALSE)</f>
        <v>Tiempo promedio de trámite para el otorgamiento o negación de licencia ambiental por la corporación</v>
      </c>
      <c r="X16" s="42" t="s">
        <v>112</v>
      </c>
      <c r="Y16" s="48" t="s">
        <v>113</v>
      </c>
      <c r="Z16" s="47" t="s">
        <v>49</v>
      </c>
      <c r="AA16" s="36">
        <v>90</v>
      </c>
      <c r="AB16" s="36">
        <v>90</v>
      </c>
      <c r="AC16" s="36">
        <v>90</v>
      </c>
      <c r="AD16" s="36">
        <v>90</v>
      </c>
      <c r="AE16" s="62">
        <f>AVERAGE(AA16:AD16)</f>
        <v>90</v>
      </c>
      <c r="AF16" s="44" t="s">
        <v>114</v>
      </c>
      <c r="AG16" s="45"/>
    </row>
    <row r="17" spans="1:33" ht="63.75" customHeight="1" x14ac:dyDescent="0.25">
      <c r="A17" s="32"/>
      <c r="B17" s="50"/>
      <c r="C17" s="34"/>
      <c r="D17" s="35"/>
      <c r="E17" s="34"/>
      <c r="F17" s="34"/>
      <c r="G17" s="34"/>
      <c r="H17" s="63"/>
      <c r="I17" s="64"/>
      <c r="J17" s="65"/>
      <c r="K17" s="64"/>
      <c r="L17" s="63"/>
      <c r="M17" s="66"/>
      <c r="N17" s="66"/>
      <c r="O17" s="66"/>
      <c r="P17" s="66"/>
      <c r="Q17" s="67"/>
      <c r="R17" s="68"/>
      <c r="S17" s="69"/>
      <c r="T17" s="68"/>
      <c r="U17" s="36">
        <v>7</v>
      </c>
      <c r="V17" s="36" t="str">
        <f>VLOOKUP(U17,IEDI!$A$1:$C$15,3,FALSE)</f>
        <v>Eficacia</v>
      </c>
      <c r="W17" s="41" t="str">
        <f>VLOOKUP(U17,IEDI!$A$1:$C$15,2,FALSE)</f>
        <v xml:space="preserve">Tiempo promedio de trámite para el otorgamiento o negación de Concesión de Aguas </v>
      </c>
      <c r="X17" s="42" t="s">
        <v>115</v>
      </c>
      <c r="Y17" s="48" t="s">
        <v>116</v>
      </c>
      <c r="Z17" s="47" t="s">
        <v>49</v>
      </c>
      <c r="AA17" s="36">
        <v>90</v>
      </c>
      <c r="AB17" s="36">
        <v>90</v>
      </c>
      <c r="AC17" s="36">
        <v>90</v>
      </c>
      <c r="AD17" s="36">
        <v>90</v>
      </c>
      <c r="AE17" s="62">
        <f t="shared" ref="AE17:AE20" si="2">AVERAGE(AA17:AD17)</f>
        <v>90</v>
      </c>
      <c r="AF17" s="44" t="s">
        <v>114</v>
      </c>
      <c r="AG17" s="45"/>
    </row>
    <row r="18" spans="1:33" ht="63.75" customHeight="1" x14ac:dyDescent="0.25">
      <c r="A18" s="32"/>
      <c r="B18" s="50"/>
      <c r="C18" s="34"/>
      <c r="D18" s="35"/>
      <c r="E18" s="34"/>
      <c r="F18" s="34"/>
      <c r="G18" s="34"/>
      <c r="H18" s="63"/>
      <c r="I18" s="64"/>
      <c r="J18" s="65"/>
      <c r="K18" s="64"/>
      <c r="L18" s="63"/>
      <c r="M18" s="66"/>
      <c r="N18" s="66"/>
      <c r="O18" s="66"/>
      <c r="P18" s="66"/>
      <c r="Q18" s="67"/>
      <c r="R18" s="68"/>
      <c r="S18" s="69"/>
      <c r="T18" s="68"/>
      <c r="U18" s="36">
        <v>8</v>
      </c>
      <c r="V18" s="36" t="str">
        <f>VLOOKUP(U18,IEDI!$A$1:$C$15,3,FALSE)</f>
        <v>Eficacia</v>
      </c>
      <c r="W18" s="41" t="str">
        <f>VLOOKUP(U18,IEDI!$A$1:$C$15,2,FALSE)</f>
        <v>Tiempo promedio de trámite para el otorgamiento o negación de Permiso de Vertimientos</v>
      </c>
      <c r="X18" s="42" t="s">
        <v>117</v>
      </c>
      <c r="Y18" s="48" t="s">
        <v>118</v>
      </c>
      <c r="Z18" s="47" t="s">
        <v>49</v>
      </c>
      <c r="AA18" s="36">
        <v>68</v>
      </c>
      <c r="AB18" s="36">
        <v>68</v>
      </c>
      <c r="AC18" s="36">
        <v>68</v>
      </c>
      <c r="AD18" s="36">
        <v>68</v>
      </c>
      <c r="AE18" s="62">
        <f t="shared" si="2"/>
        <v>68</v>
      </c>
      <c r="AF18" s="44" t="s">
        <v>114</v>
      </c>
      <c r="AG18" s="45"/>
    </row>
    <row r="19" spans="1:33" ht="63.75" customHeight="1" x14ac:dyDescent="0.25">
      <c r="A19" s="32"/>
      <c r="B19" s="50"/>
      <c r="C19" s="34"/>
      <c r="D19" s="35"/>
      <c r="E19" s="34"/>
      <c r="F19" s="34"/>
      <c r="G19" s="34"/>
      <c r="H19" s="63"/>
      <c r="I19" s="64"/>
      <c r="J19" s="65"/>
      <c r="K19" s="64"/>
      <c r="L19" s="63"/>
      <c r="M19" s="66"/>
      <c r="N19" s="66"/>
      <c r="O19" s="66"/>
      <c r="P19" s="66"/>
      <c r="Q19" s="67"/>
      <c r="R19" s="68"/>
      <c r="S19" s="69"/>
      <c r="T19" s="68"/>
      <c r="U19" s="36">
        <v>9</v>
      </c>
      <c r="V19" s="36" t="str">
        <f>VLOOKUP(U19,IEDI!$A$1:$C$15,3,FALSE)</f>
        <v>Eficacia</v>
      </c>
      <c r="W19" s="41" t="str">
        <f>VLOOKUP(U19,IEDI!$A$1:$C$15,2,FALSE)</f>
        <v>Tiempo promedio de trámite para el otorgamiento o negación de Permisos de Aprovechamiento Forestal.</v>
      </c>
      <c r="X19" s="42" t="s">
        <v>119</v>
      </c>
      <c r="Y19" s="48" t="s">
        <v>120</v>
      </c>
      <c r="Z19" s="47" t="s">
        <v>49</v>
      </c>
      <c r="AA19" s="36">
        <v>60</v>
      </c>
      <c r="AB19" s="36">
        <v>60</v>
      </c>
      <c r="AC19" s="36">
        <v>60</v>
      </c>
      <c r="AD19" s="36">
        <v>60</v>
      </c>
      <c r="AE19" s="62">
        <f t="shared" si="2"/>
        <v>60</v>
      </c>
      <c r="AF19" s="44" t="s">
        <v>114</v>
      </c>
      <c r="AG19" s="45"/>
    </row>
    <row r="20" spans="1:33" ht="63.75" customHeight="1" x14ac:dyDescent="0.25">
      <c r="A20" s="32"/>
      <c r="B20" s="50"/>
      <c r="C20" s="34"/>
      <c r="D20" s="35"/>
      <c r="E20" s="34"/>
      <c r="F20" s="34"/>
      <c r="G20" s="34"/>
      <c r="H20" s="63"/>
      <c r="I20" s="64"/>
      <c r="J20" s="65"/>
      <c r="K20" s="64"/>
      <c r="L20" s="63"/>
      <c r="M20" s="66"/>
      <c r="N20" s="66"/>
      <c r="O20" s="66"/>
      <c r="P20" s="66"/>
      <c r="Q20" s="67"/>
      <c r="R20" s="70"/>
      <c r="S20" s="71"/>
      <c r="T20" s="70"/>
      <c r="U20" s="36" t="s">
        <v>46</v>
      </c>
      <c r="V20" s="36" t="str">
        <f>VLOOKUP(U20,IEDI!$A$1:$C$15,3,FALSE)</f>
        <v>N.A</v>
      </c>
      <c r="W20" s="41" t="str">
        <f>VLOOKUP(U20,IEDI!$A$1:$C$15,2,FALSE)</f>
        <v>No Aplica</v>
      </c>
      <c r="X20" s="42" t="s">
        <v>121</v>
      </c>
      <c r="Y20" s="48" t="s">
        <v>122</v>
      </c>
      <c r="Z20" s="47" t="s">
        <v>49</v>
      </c>
      <c r="AA20" s="36">
        <v>110</v>
      </c>
      <c r="AB20" s="36">
        <v>110</v>
      </c>
      <c r="AC20" s="36">
        <v>110</v>
      </c>
      <c r="AD20" s="36">
        <v>110</v>
      </c>
      <c r="AE20" s="62">
        <f t="shared" si="2"/>
        <v>110</v>
      </c>
      <c r="AF20" s="44" t="s">
        <v>114</v>
      </c>
      <c r="AG20" s="45"/>
    </row>
    <row r="21" spans="1:33" ht="63.75" customHeight="1" x14ac:dyDescent="0.25">
      <c r="A21" s="32"/>
      <c r="B21" s="50"/>
      <c r="C21" s="34"/>
      <c r="D21" s="35"/>
      <c r="E21" s="34"/>
      <c r="F21" s="34"/>
      <c r="G21" s="34"/>
      <c r="H21" s="72"/>
      <c r="I21" s="73"/>
      <c r="J21" s="74"/>
      <c r="K21" s="73"/>
      <c r="L21" s="72"/>
      <c r="M21" s="75"/>
      <c r="N21" s="75"/>
      <c r="O21" s="75"/>
      <c r="P21" s="75"/>
      <c r="Q21" s="76"/>
      <c r="R21" s="40" t="s">
        <v>54</v>
      </c>
      <c r="S21" s="36" t="s">
        <v>123</v>
      </c>
      <c r="T21" s="37" t="str">
        <f>VLOOKUP(S21,IMG!$A$1:$B$28,2,FALSE)</f>
        <v>Porcentaje de Procesos Sancionatorios Resueltos</v>
      </c>
      <c r="U21" s="36">
        <v>5</v>
      </c>
      <c r="V21" s="36" t="str">
        <f>VLOOKUP(U21,IEDI!$A$1:$C$15,3,FALSE)</f>
        <v>Eficacia</v>
      </c>
      <c r="W21" s="41" t="str">
        <f>VLOOKUP(U21,IEDI!$A$1:$C$15,2,FALSE)</f>
        <v xml:space="preserve">Procesos sancionatorios ambientales resueltos </v>
      </c>
      <c r="X21" s="42" t="s">
        <v>121</v>
      </c>
      <c r="Y21" s="48" t="s">
        <v>124</v>
      </c>
      <c r="Z21" s="47" t="s">
        <v>49</v>
      </c>
      <c r="AA21" s="77">
        <v>0.4</v>
      </c>
      <c r="AB21" s="77">
        <v>0.45</v>
      </c>
      <c r="AC21" s="77">
        <v>0.5</v>
      </c>
      <c r="AD21" s="77">
        <v>0.55000000000000004</v>
      </c>
      <c r="AE21" s="78">
        <f t="shared" ref="AE21:AE26" si="3">AVERAGE(AA21:AD21)</f>
        <v>0.47500000000000003</v>
      </c>
      <c r="AF21" s="79" t="s">
        <v>125</v>
      </c>
      <c r="AG21" s="45"/>
    </row>
    <row r="22" spans="1:33" ht="63.75" customHeight="1" x14ac:dyDescent="0.25">
      <c r="A22" s="32"/>
      <c r="B22" s="50"/>
      <c r="C22" s="34"/>
      <c r="D22" s="35"/>
      <c r="E22" s="34"/>
      <c r="F22" s="34"/>
      <c r="G22" s="34"/>
      <c r="H22" s="80" t="s">
        <v>126</v>
      </c>
      <c r="I22" s="81" t="s">
        <v>127</v>
      </c>
      <c r="J22" s="57">
        <v>320102600</v>
      </c>
      <c r="K22" s="55" t="s">
        <v>128</v>
      </c>
      <c r="L22" s="55" t="s">
        <v>43</v>
      </c>
      <c r="M22" s="59">
        <v>0.7</v>
      </c>
      <c r="N22" s="59">
        <v>0.7</v>
      </c>
      <c r="O22" s="59">
        <v>0.7</v>
      </c>
      <c r="P22" s="59">
        <v>0.7</v>
      </c>
      <c r="Q22" s="59">
        <v>0.7</v>
      </c>
      <c r="R22" s="60" t="s">
        <v>54</v>
      </c>
      <c r="S22" s="61" t="s">
        <v>129</v>
      </c>
      <c r="T22" s="60" t="str">
        <f>VLOOKUP(S22,IMG!$A$1:$B$28,2,FALSE)</f>
        <v>Porcentaje de autorizaciones ambientales con seguimiento</v>
      </c>
      <c r="U22" s="36">
        <v>1</v>
      </c>
      <c r="V22" s="36" t="str">
        <f>VLOOKUP(U22,IEDI!$A$1:$C$15,3,FALSE)</f>
        <v>Eficacia</v>
      </c>
      <c r="W22" s="41" t="str">
        <f>VLOOKUP(U22,IEDI!$A$1:$C$15,2,FALSE)</f>
        <v>Concesiones de aguas otorgadas con seguimiento</v>
      </c>
      <c r="X22" s="42" t="s">
        <v>130</v>
      </c>
      <c r="Y22" s="48" t="s">
        <v>131</v>
      </c>
      <c r="Z22" s="47" t="s">
        <v>49</v>
      </c>
      <c r="AA22" s="82">
        <v>0.38</v>
      </c>
      <c r="AB22" s="82">
        <v>0.4</v>
      </c>
      <c r="AC22" s="82">
        <v>0.42</v>
      </c>
      <c r="AD22" s="82">
        <v>0.45</v>
      </c>
      <c r="AE22" s="83">
        <f t="shared" si="3"/>
        <v>0.41249999999999998</v>
      </c>
      <c r="AF22" s="84" t="s">
        <v>125</v>
      </c>
      <c r="AG22" s="45"/>
    </row>
    <row r="23" spans="1:33" ht="73.5" customHeight="1" x14ac:dyDescent="0.25">
      <c r="A23" s="32"/>
      <c r="B23" s="50"/>
      <c r="C23" s="34"/>
      <c r="D23" s="35"/>
      <c r="E23" s="34"/>
      <c r="F23" s="34"/>
      <c r="G23" s="34"/>
      <c r="H23" s="80"/>
      <c r="I23" s="81"/>
      <c r="J23" s="65"/>
      <c r="K23" s="63"/>
      <c r="L23" s="63"/>
      <c r="M23" s="67"/>
      <c r="N23" s="67"/>
      <c r="O23" s="67"/>
      <c r="P23" s="67"/>
      <c r="Q23" s="67"/>
      <c r="R23" s="68"/>
      <c r="S23" s="69"/>
      <c r="T23" s="68"/>
      <c r="U23" s="36">
        <v>4</v>
      </c>
      <c r="V23" s="36" t="str">
        <f>VLOOKUP(U23,IEDI!$A$1:$C$15,3,FALSE)</f>
        <v>Eficacia</v>
      </c>
      <c r="W23" s="41" t="str">
        <f>VLOOKUP(U23,IEDI!$A$1:$C$15,2,FALSE)</f>
        <v xml:space="preserve">Autorizaciones de permisos de vertimientos con seguimiento </v>
      </c>
      <c r="X23" s="42" t="s">
        <v>132</v>
      </c>
      <c r="Y23" s="48" t="s">
        <v>133</v>
      </c>
      <c r="Z23" s="47" t="s">
        <v>49</v>
      </c>
      <c r="AA23" s="82">
        <v>1</v>
      </c>
      <c r="AB23" s="82">
        <v>1</v>
      </c>
      <c r="AC23" s="82">
        <v>1</v>
      </c>
      <c r="AD23" s="82">
        <v>1</v>
      </c>
      <c r="AE23" s="85">
        <f t="shared" si="3"/>
        <v>1</v>
      </c>
      <c r="AF23" s="84" t="s">
        <v>125</v>
      </c>
      <c r="AG23" s="45"/>
    </row>
    <row r="24" spans="1:33" ht="73.5" customHeight="1" x14ac:dyDescent="0.25">
      <c r="A24" s="32"/>
      <c r="B24" s="50"/>
      <c r="C24" s="34"/>
      <c r="D24" s="35"/>
      <c r="E24" s="34"/>
      <c r="F24" s="34"/>
      <c r="G24" s="34"/>
      <c r="H24" s="80"/>
      <c r="I24" s="81"/>
      <c r="J24" s="65"/>
      <c r="K24" s="63"/>
      <c r="L24" s="63"/>
      <c r="M24" s="67"/>
      <c r="N24" s="67"/>
      <c r="O24" s="67"/>
      <c r="P24" s="67"/>
      <c r="Q24" s="67"/>
      <c r="R24" s="68"/>
      <c r="S24" s="69"/>
      <c r="T24" s="68"/>
      <c r="U24" s="36">
        <v>3</v>
      </c>
      <c r="V24" s="36" t="str">
        <f>VLOOKUP(U24,IEDI!$A$1:$C$15,3,FALSE)</f>
        <v>Eficacia</v>
      </c>
      <c r="W24" s="41" t="str">
        <f>VLOOKUP(U24,IEDI!$A$1:$C$15,2,FALSE)</f>
        <v>Autorizaciones de permisos de aprovechamiento forestal con seguimiento</v>
      </c>
      <c r="X24" s="42" t="s">
        <v>134</v>
      </c>
      <c r="Y24" s="48" t="s">
        <v>135</v>
      </c>
      <c r="Z24" s="47" t="s">
        <v>49</v>
      </c>
      <c r="AA24" s="82">
        <v>0.45</v>
      </c>
      <c r="AB24" s="82">
        <v>0.5</v>
      </c>
      <c r="AC24" s="82">
        <v>0.55000000000000004</v>
      </c>
      <c r="AD24" s="82">
        <v>0.6</v>
      </c>
      <c r="AE24" s="85">
        <f t="shared" si="3"/>
        <v>0.52500000000000002</v>
      </c>
      <c r="AF24" s="84" t="s">
        <v>125</v>
      </c>
      <c r="AG24" s="45"/>
    </row>
    <row r="25" spans="1:33" ht="63.75" customHeight="1" x14ac:dyDescent="0.25">
      <c r="A25" s="32"/>
      <c r="B25" s="50"/>
      <c r="C25" s="34"/>
      <c r="D25" s="35"/>
      <c r="E25" s="34"/>
      <c r="F25" s="34"/>
      <c r="G25" s="34"/>
      <c r="H25" s="80"/>
      <c r="I25" s="81"/>
      <c r="J25" s="65"/>
      <c r="K25" s="63"/>
      <c r="L25" s="63"/>
      <c r="M25" s="67"/>
      <c r="N25" s="67"/>
      <c r="O25" s="67"/>
      <c r="P25" s="67"/>
      <c r="Q25" s="67"/>
      <c r="R25" s="68"/>
      <c r="S25" s="69"/>
      <c r="T25" s="68"/>
      <c r="U25" s="36" t="s">
        <v>46</v>
      </c>
      <c r="V25" s="36" t="str">
        <f>VLOOKUP(U25,IEDI!$A$1:$C$15,3,FALSE)</f>
        <v>N.A</v>
      </c>
      <c r="W25" s="41" t="str">
        <f>VLOOKUP(U25,IEDI!$A$1:$C$15,2,FALSE)</f>
        <v>No Aplica</v>
      </c>
      <c r="X25" s="42" t="s">
        <v>136</v>
      </c>
      <c r="Y25" s="48" t="s">
        <v>137</v>
      </c>
      <c r="Z25" s="47" t="s">
        <v>49</v>
      </c>
      <c r="AA25" s="82">
        <v>1</v>
      </c>
      <c r="AB25" s="82">
        <v>1</v>
      </c>
      <c r="AC25" s="82">
        <v>1</v>
      </c>
      <c r="AD25" s="82">
        <v>1</v>
      </c>
      <c r="AE25" s="85">
        <f t="shared" si="3"/>
        <v>1</v>
      </c>
      <c r="AF25" s="84" t="s">
        <v>125</v>
      </c>
      <c r="AG25" s="45"/>
    </row>
    <row r="26" spans="1:33" ht="50.25" customHeight="1" x14ac:dyDescent="0.25">
      <c r="A26" s="32"/>
      <c r="B26" s="50"/>
      <c r="C26" s="34"/>
      <c r="D26" s="35"/>
      <c r="E26" s="34"/>
      <c r="F26" s="34"/>
      <c r="G26" s="34"/>
      <c r="H26" s="80"/>
      <c r="I26" s="81"/>
      <c r="J26" s="52">
        <v>320102500</v>
      </c>
      <c r="K26" s="48" t="s">
        <v>138</v>
      </c>
      <c r="L26" s="38" t="s">
        <v>139</v>
      </c>
      <c r="M26" s="86">
        <v>0.7</v>
      </c>
      <c r="N26" s="86">
        <v>0.7</v>
      </c>
      <c r="O26" s="86">
        <v>0.7</v>
      </c>
      <c r="P26" s="86">
        <v>0.7</v>
      </c>
      <c r="Q26" s="87">
        <v>0.7</v>
      </c>
      <c r="R26" s="70"/>
      <c r="S26" s="71"/>
      <c r="T26" s="70"/>
      <c r="U26" s="36">
        <v>2</v>
      </c>
      <c r="V26" s="36" t="str">
        <f>VLOOKUP(U26,IEDI!$A$1:$C$15,3,FALSE)</f>
        <v>Eficacia</v>
      </c>
      <c r="W26" s="41" t="str">
        <f>VLOOKUP(U26,IEDI!$A$1:$C$15,2,FALSE)</f>
        <v xml:space="preserve">Licencias ambientales otorgadas con seguimiento </v>
      </c>
      <c r="X26" s="42" t="s">
        <v>140</v>
      </c>
      <c r="Y26" s="48" t="s">
        <v>141</v>
      </c>
      <c r="Z26" s="47" t="s">
        <v>49</v>
      </c>
      <c r="AA26" s="82">
        <v>1</v>
      </c>
      <c r="AB26" s="82">
        <v>1</v>
      </c>
      <c r="AC26" s="82">
        <v>1</v>
      </c>
      <c r="AD26" s="82">
        <v>1</v>
      </c>
      <c r="AE26" s="85">
        <f t="shared" si="3"/>
        <v>1</v>
      </c>
      <c r="AF26" s="84" t="s">
        <v>125</v>
      </c>
      <c r="AG26" s="45"/>
    </row>
    <row r="27" spans="1:33" ht="95.25" customHeight="1" x14ac:dyDescent="0.25">
      <c r="A27" s="32"/>
      <c r="B27" s="50"/>
      <c r="C27" s="34"/>
      <c r="D27" s="35"/>
      <c r="E27" s="34"/>
      <c r="F27" s="34"/>
      <c r="G27" s="34"/>
      <c r="H27" s="80" t="s">
        <v>142</v>
      </c>
      <c r="I27" s="81" t="s">
        <v>143</v>
      </c>
      <c r="J27" s="52">
        <v>320101200</v>
      </c>
      <c r="K27" s="48" t="s">
        <v>144</v>
      </c>
      <c r="L27" s="38" t="s">
        <v>62</v>
      </c>
      <c r="M27" s="40">
        <v>1</v>
      </c>
      <c r="N27" s="88"/>
      <c r="O27" s="88"/>
      <c r="P27" s="88"/>
      <c r="Q27" s="40">
        <f t="shared" si="0"/>
        <v>1</v>
      </c>
      <c r="R27" s="40" t="s">
        <v>44</v>
      </c>
      <c r="S27" s="36" t="s">
        <v>145</v>
      </c>
      <c r="T27" s="37" t="str">
        <f>VLOOKUP(S27,IMG!$A$1:$B$28,2,FALSE)</f>
        <v>Porcentaje de ejecución de acciones en Gestión Ambiental Urbana</v>
      </c>
      <c r="U27" s="36" t="s">
        <v>46</v>
      </c>
      <c r="V27" s="36" t="str">
        <f>VLOOKUP(U27,IEDI!$A$1:$C$15,3,FALSE)</f>
        <v>N.A</v>
      </c>
      <c r="W27" s="41" t="str">
        <f>VLOOKUP(U27,IEDI!$A$1:$C$15,2,FALSE)</f>
        <v>No Aplica</v>
      </c>
      <c r="X27" s="36" t="s">
        <v>146</v>
      </c>
      <c r="Y27" s="48" t="s">
        <v>147</v>
      </c>
      <c r="Z27" s="47"/>
      <c r="AA27" s="40">
        <v>1</v>
      </c>
      <c r="AB27" s="88"/>
      <c r="AC27" s="88"/>
      <c r="AD27" s="40"/>
      <c r="AE27" s="26">
        <f t="shared" ref="AE27:AE28" si="4">SUM(AA27:AD27)</f>
        <v>1</v>
      </c>
      <c r="AF27" s="89" t="s">
        <v>148</v>
      </c>
      <c r="AG27" s="45"/>
    </row>
    <row r="28" spans="1:33" ht="95.25" customHeight="1" x14ac:dyDescent="0.25">
      <c r="A28" s="32"/>
      <c r="B28" s="50"/>
      <c r="C28" s="34"/>
      <c r="D28" s="35"/>
      <c r="E28" s="34"/>
      <c r="F28" s="34"/>
      <c r="G28" s="34"/>
      <c r="H28" s="80"/>
      <c r="I28" s="81"/>
      <c r="J28" s="52">
        <v>320101300</v>
      </c>
      <c r="K28" s="48" t="s">
        <v>149</v>
      </c>
      <c r="L28" s="38" t="s">
        <v>62</v>
      </c>
      <c r="M28" s="39">
        <v>1</v>
      </c>
      <c r="N28" s="39">
        <v>1</v>
      </c>
      <c r="O28" s="39">
        <v>1</v>
      </c>
      <c r="P28" s="39">
        <v>1</v>
      </c>
      <c r="Q28" s="40">
        <f t="shared" si="0"/>
        <v>4</v>
      </c>
      <c r="R28" s="40" t="s">
        <v>54</v>
      </c>
      <c r="S28" s="36" t="s">
        <v>145</v>
      </c>
      <c r="T28" s="37" t="str">
        <f>VLOOKUP(S28,IMG!$A$1:$B$28,2,FALSE)</f>
        <v>Porcentaje de ejecución de acciones en Gestión Ambiental Urbana</v>
      </c>
      <c r="U28" s="36" t="s">
        <v>46</v>
      </c>
      <c r="V28" s="36" t="str">
        <f>VLOOKUP(U28,IEDI!$A$1:$C$15,3,FALSE)</f>
        <v>N.A</v>
      </c>
      <c r="W28" s="41" t="str">
        <f>VLOOKUP(U28,IEDI!$A$1:$C$15,2,FALSE)</f>
        <v>No Aplica</v>
      </c>
      <c r="X28" s="36" t="s">
        <v>150</v>
      </c>
      <c r="Y28" s="48" t="s">
        <v>151</v>
      </c>
      <c r="Z28" s="47"/>
      <c r="AA28" s="40">
        <v>1</v>
      </c>
      <c r="AB28" s="40">
        <v>1</v>
      </c>
      <c r="AC28" s="40">
        <v>1</v>
      </c>
      <c r="AD28" s="40">
        <v>1</v>
      </c>
      <c r="AE28" s="26">
        <f t="shared" si="4"/>
        <v>4</v>
      </c>
      <c r="AF28" s="89" t="s">
        <v>148</v>
      </c>
      <c r="AG28" s="45"/>
    </row>
    <row r="29" spans="1:33" s="2" customFormat="1" ht="95.25" customHeight="1" x14ac:dyDescent="0.25">
      <c r="A29" s="32"/>
      <c r="B29" s="90"/>
      <c r="C29" s="34"/>
      <c r="D29" s="35"/>
      <c r="E29" s="34"/>
      <c r="F29" s="34"/>
      <c r="G29" s="34"/>
      <c r="H29" s="91" t="s">
        <v>152</v>
      </c>
      <c r="I29" s="92" t="s">
        <v>153</v>
      </c>
      <c r="J29" s="93">
        <v>320100102</v>
      </c>
      <c r="K29" s="92" t="s">
        <v>154</v>
      </c>
      <c r="L29" s="94" t="s">
        <v>62</v>
      </c>
      <c r="M29" s="95"/>
      <c r="N29" s="95"/>
      <c r="O29" s="95"/>
      <c r="P29" s="95"/>
      <c r="Q29" s="95">
        <f t="shared" si="0"/>
        <v>0</v>
      </c>
      <c r="R29" s="95"/>
      <c r="S29" s="93"/>
      <c r="T29" s="96" t="e">
        <f>VLOOKUP(S29,IMG!$A$1:$B$28,2,FALSE)</f>
        <v>#N/A</v>
      </c>
      <c r="U29" s="93"/>
      <c r="V29" s="93" t="e">
        <f>VLOOKUP(U29,IEDI!$A$1:$C$15,3,FALSE)</f>
        <v>#N/A</v>
      </c>
      <c r="W29" s="97" t="e">
        <f>VLOOKUP(U29,IEDI!$A$1:$C$15,2,FALSE)</f>
        <v>#N/A</v>
      </c>
      <c r="X29" s="98"/>
      <c r="Y29" s="99"/>
      <c r="Z29" s="93"/>
      <c r="AA29" s="99"/>
      <c r="AB29" s="99"/>
      <c r="AC29" s="99"/>
      <c r="AD29" s="99"/>
      <c r="AE29" s="100"/>
      <c r="AF29" s="101"/>
      <c r="AG29" s="99"/>
    </row>
    <row r="30" spans="1:33" ht="60.75" customHeight="1" x14ac:dyDescent="0.25">
      <c r="A30" s="32"/>
      <c r="B30" s="50"/>
      <c r="C30" s="34" t="s">
        <v>155</v>
      </c>
      <c r="D30" s="35" t="s">
        <v>156</v>
      </c>
      <c r="E30" s="34" t="s">
        <v>157</v>
      </c>
      <c r="F30" s="34" t="s">
        <v>158</v>
      </c>
      <c r="G30" s="34" t="s">
        <v>159</v>
      </c>
      <c r="H30" s="47" t="s">
        <v>160</v>
      </c>
      <c r="I30" s="48" t="s">
        <v>161</v>
      </c>
      <c r="J30" s="52">
        <v>320100106</v>
      </c>
      <c r="K30" s="48" t="s">
        <v>162</v>
      </c>
      <c r="L30" s="38" t="s">
        <v>62</v>
      </c>
      <c r="M30" s="53">
        <v>1</v>
      </c>
      <c r="N30" s="53"/>
      <c r="O30" s="53"/>
      <c r="P30" s="53"/>
      <c r="Q30" s="40">
        <f t="shared" si="0"/>
        <v>1</v>
      </c>
      <c r="R30" s="40" t="s">
        <v>54</v>
      </c>
      <c r="S30" s="36" t="s">
        <v>46</v>
      </c>
      <c r="T30" s="37" t="str">
        <f>VLOOKUP(S30,IMG!$A$1:$B$28,2,FALSE)</f>
        <v xml:space="preserve">No Aplica </v>
      </c>
      <c r="U30" s="36" t="s">
        <v>46</v>
      </c>
      <c r="V30" s="36" t="str">
        <f>VLOOKUP(U30,IEDI!$A$1:$C$15,3,FALSE)</f>
        <v>N.A</v>
      </c>
      <c r="W30" s="41" t="str">
        <f>VLOOKUP(U30,IEDI!$A$1:$C$15,2,FALSE)</f>
        <v>No Aplica</v>
      </c>
      <c r="X30" s="42" t="s">
        <v>163</v>
      </c>
      <c r="Y30" s="37" t="s">
        <v>164</v>
      </c>
      <c r="Z30" s="40"/>
      <c r="AA30" s="40">
        <v>1</v>
      </c>
      <c r="AB30" s="40"/>
      <c r="AC30" s="40"/>
      <c r="AD30" s="40"/>
      <c r="AE30" s="26">
        <f t="shared" ref="AE30" si="5">SUM(AA30:AD30)</f>
        <v>1</v>
      </c>
      <c r="AF30" s="44" t="s">
        <v>64</v>
      </c>
      <c r="AG30" s="45"/>
    </row>
    <row r="31" spans="1:33" ht="60.75" customHeight="1" x14ac:dyDescent="0.25">
      <c r="A31" s="32"/>
      <c r="B31" s="50"/>
      <c r="C31" s="34"/>
      <c r="D31" s="35"/>
      <c r="E31" s="34"/>
      <c r="F31" s="34"/>
      <c r="G31" s="34"/>
      <c r="H31" s="47" t="s">
        <v>165</v>
      </c>
      <c r="I31" s="48" t="s">
        <v>166</v>
      </c>
      <c r="J31" s="52">
        <v>320100106</v>
      </c>
      <c r="K31" s="48" t="s">
        <v>162</v>
      </c>
      <c r="L31" s="38" t="s">
        <v>62</v>
      </c>
      <c r="M31" s="53">
        <v>1</v>
      </c>
      <c r="N31" s="53"/>
      <c r="O31" s="53"/>
      <c r="P31" s="53"/>
      <c r="Q31" s="40">
        <f t="shared" si="0"/>
        <v>1</v>
      </c>
      <c r="R31" s="40" t="s">
        <v>54</v>
      </c>
      <c r="S31" s="36" t="s">
        <v>46</v>
      </c>
      <c r="T31" s="37" t="str">
        <f>VLOOKUP(S31,IMG!$A$1:$B$28,2,FALSE)</f>
        <v xml:space="preserve">No Aplica </v>
      </c>
      <c r="U31" s="36" t="s">
        <v>46</v>
      </c>
      <c r="V31" s="36" t="str">
        <f>VLOOKUP(U31,IEDI!$A$1:$C$15,3,FALSE)</f>
        <v>N.A</v>
      </c>
      <c r="W31" s="41" t="str">
        <f>VLOOKUP(U31,IEDI!$A$1:$C$15,2,FALSE)</f>
        <v>No Aplica</v>
      </c>
      <c r="X31" s="42" t="s">
        <v>167</v>
      </c>
      <c r="Y31" s="41" t="s">
        <v>168</v>
      </c>
      <c r="Z31" s="36"/>
      <c r="AA31" s="40">
        <v>1</v>
      </c>
      <c r="AB31" s="40"/>
      <c r="AC31" s="40"/>
      <c r="AD31" s="40"/>
      <c r="AE31" s="26">
        <f t="shared" ref="AE31" si="6">SUM(AA31:AD31)</f>
        <v>1</v>
      </c>
      <c r="AF31" s="44" t="s">
        <v>169</v>
      </c>
      <c r="AG31" s="45"/>
    </row>
    <row r="32" spans="1:33" ht="60.75" customHeight="1" x14ac:dyDescent="0.25">
      <c r="A32" s="32"/>
      <c r="B32" s="50"/>
      <c r="C32" s="34"/>
      <c r="D32" s="35"/>
      <c r="E32" s="34"/>
      <c r="F32" s="34"/>
      <c r="G32" s="34"/>
      <c r="H32" s="47" t="s">
        <v>170</v>
      </c>
      <c r="I32" s="102" t="s">
        <v>171</v>
      </c>
      <c r="J32" s="52">
        <v>320100106</v>
      </c>
      <c r="K32" s="48" t="s">
        <v>162</v>
      </c>
      <c r="L32" s="38" t="s">
        <v>62</v>
      </c>
      <c r="M32" s="53">
        <v>1</v>
      </c>
      <c r="N32" s="53">
        <v>1</v>
      </c>
      <c r="O32" s="53">
        <v>1</v>
      </c>
      <c r="P32" s="53">
        <v>1</v>
      </c>
      <c r="Q32" s="40">
        <f t="shared" si="0"/>
        <v>4</v>
      </c>
      <c r="R32" s="40" t="s">
        <v>54</v>
      </c>
      <c r="S32" s="36" t="s">
        <v>46</v>
      </c>
      <c r="T32" s="37" t="str">
        <f>VLOOKUP(S32,IMG!$A$1:$B$28,2,FALSE)</f>
        <v xml:space="preserve">No Aplica </v>
      </c>
      <c r="U32" s="36" t="s">
        <v>46</v>
      </c>
      <c r="V32" s="36" t="str">
        <f>VLOOKUP(U32,IEDI!$A$1:$C$15,3,FALSE)</f>
        <v>N.A</v>
      </c>
      <c r="W32" s="41" t="str">
        <f>VLOOKUP(U32,IEDI!$A$1:$C$15,2,FALSE)</f>
        <v>No Aplica</v>
      </c>
      <c r="X32" s="42" t="s">
        <v>172</v>
      </c>
      <c r="Y32" s="41" t="s">
        <v>173</v>
      </c>
      <c r="Z32" s="36"/>
      <c r="AA32" s="40">
        <v>1</v>
      </c>
      <c r="AB32" s="40">
        <v>1</v>
      </c>
      <c r="AC32" s="40">
        <v>1</v>
      </c>
      <c r="AD32" s="40">
        <v>1</v>
      </c>
      <c r="AE32" s="26">
        <f t="shared" ref="AE32" si="7">SUM(AA32:AD32)</f>
        <v>4</v>
      </c>
      <c r="AF32" s="89" t="s">
        <v>174</v>
      </c>
      <c r="AG32" s="45"/>
    </row>
    <row r="33" spans="1:33" ht="60.75" customHeight="1" x14ac:dyDescent="0.25">
      <c r="A33" s="32"/>
      <c r="B33" s="50"/>
      <c r="C33" s="34"/>
      <c r="D33" s="35"/>
      <c r="E33" s="34"/>
      <c r="F33" s="34"/>
      <c r="G33" s="34"/>
      <c r="H33" s="47" t="s">
        <v>175</v>
      </c>
      <c r="I33" s="48" t="s">
        <v>176</v>
      </c>
      <c r="J33" s="52">
        <v>320100109</v>
      </c>
      <c r="K33" s="48" t="s">
        <v>177</v>
      </c>
      <c r="L33" s="38" t="s">
        <v>62</v>
      </c>
      <c r="M33" s="53">
        <v>1</v>
      </c>
      <c r="N33" s="53"/>
      <c r="O33" s="53"/>
      <c r="P33" s="53"/>
      <c r="Q33" s="40">
        <f t="shared" si="0"/>
        <v>1</v>
      </c>
      <c r="R33" s="40" t="s">
        <v>54</v>
      </c>
      <c r="S33" s="36" t="s">
        <v>46</v>
      </c>
      <c r="T33" s="37" t="str">
        <f>VLOOKUP(S33,IMG!$A$1:$B$28,2,FALSE)</f>
        <v xml:space="preserve">No Aplica </v>
      </c>
      <c r="U33" s="36" t="s">
        <v>46</v>
      </c>
      <c r="V33" s="36" t="str">
        <f>VLOOKUP(U33,IEDI!$A$1:$C$15,3,FALSE)</f>
        <v>N.A</v>
      </c>
      <c r="W33" s="41" t="str">
        <f>VLOOKUP(U33,IEDI!$A$1:$C$15,2,FALSE)</f>
        <v>No Aplica</v>
      </c>
      <c r="X33" s="42" t="s">
        <v>178</v>
      </c>
      <c r="Y33" s="37" t="s">
        <v>179</v>
      </c>
      <c r="Z33" s="40"/>
      <c r="AA33" s="40">
        <v>1</v>
      </c>
      <c r="AB33" s="40"/>
      <c r="AC33" s="40"/>
      <c r="AD33" s="40"/>
      <c r="AE33" s="26">
        <f t="shared" ref="AE33" si="8">SUM(AA33:AD33)</f>
        <v>1</v>
      </c>
      <c r="AF33" s="44" t="s">
        <v>64</v>
      </c>
      <c r="AG33" s="45"/>
    </row>
    <row r="34" spans="1:33" ht="60.75" customHeight="1" x14ac:dyDescent="0.25">
      <c r="A34" s="32"/>
      <c r="B34" s="50"/>
      <c r="C34" s="34"/>
      <c r="D34" s="35"/>
      <c r="E34" s="34"/>
      <c r="F34" s="34"/>
      <c r="G34" s="34"/>
      <c r="H34" s="47" t="s">
        <v>180</v>
      </c>
      <c r="I34" s="48" t="s">
        <v>181</v>
      </c>
      <c r="J34" s="52">
        <v>320100110</v>
      </c>
      <c r="K34" s="48" t="s">
        <v>182</v>
      </c>
      <c r="L34" s="38" t="s">
        <v>62</v>
      </c>
      <c r="M34" s="53">
        <v>1</v>
      </c>
      <c r="N34" s="53">
        <v>1</v>
      </c>
      <c r="O34" s="53">
        <v>1</v>
      </c>
      <c r="P34" s="53">
        <v>1</v>
      </c>
      <c r="Q34" s="40">
        <f t="shared" si="0"/>
        <v>4</v>
      </c>
      <c r="R34" s="40" t="s">
        <v>54</v>
      </c>
      <c r="S34" s="36" t="s">
        <v>46</v>
      </c>
      <c r="T34" s="37" t="str">
        <f>VLOOKUP(S34,IMG!$A$1:$B$28,2,FALSE)</f>
        <v xml:space="preserve">No Aplica </v>
      </c>
      <c r="U34" s="36" t="s">
        <v>46</v>
      </c>
      <c r="V34" s="36" t="str">
        <f>VLOOKUP(U34,IEDI!$A$1:$C$15,3,FALSE)</f>
        <v>N.A</v>
      </c>
      <c r="W34" s="41" t="str">
        <f>VLOOKUP(U34,IEDI!$A$1:$C$15,2,FALSE)</f>
        <v>No Aplica</v>
      </c>
      <c r="X34" s="42" t="s">
        <v>183</v>
      </c>
      <c r="Y34" s="41" t="s">
        <v>184</v>
      </c>
      <c r="Z34" s="36"/>
      <c r="AA34" s="40">
        <v>1</v>
      </c>
      <c r="AB34" s="40">
        <v>1</v>
      </c>
      <c r="AC34" s="40">
        <v>1</v>
      </c>
      <c r="AD34" s="40">
        <v>1</v>
      </c>
      <c r="AE34" s="26">
        <f t="shared" ref="AE34" si="9">SUM(AA34:AD34)</f>
        <v>4</v>
      </c>
      <c r="AF34" s="89" t="s">
        <v>174</v>
      </c>
      <c r="AG34" s="45"/>
    </row>
    <row r="35" spans="1:33" s="2" customFormat="1" ht="60.75" customHeight="1" x14ac:dyDescent="0.25">
      <c r="A35" s="32"/>
      <c r="B35" s="90"/>
      <c r="C35" s="34"/>
      <c r="D35" s="35"/>
      <c r="E35" s="34"/>
      <c r="F35" s="34"/>
      <c r="G35" s="34"/>
      <c r="H35" s="91" t="s">
        <v>185</v>
      </c>
      <c r="I35" s="92" t="s">
        <v>186</v>
      </c>
      <c r="J35" s="93">
        <v>320100111</v>
      </c>
      <c r="K35" s="92" t="s">
        <v>187</v>
      </c>
      <c r="L35" s="94" t="s">
        <v>62</v>
      </c>
      <c r="M35" s="91"/>
      <c r="N35" s="91"/>
      <c r="O35" s="91"/>
      <c r="P35" s="91"/>
      <c r="Q35" s="95">
        <f t="shared" si="0"/>
        <v>0</v>
      </c>
      <c r="R35" s="95"/>
      <c r="S35" s="93"/>
      <c r="T35" s="96" t="e">
        <f>VLOOKUP(S35,IMG!$A$1:$B$28,2,FALSE)</f>
        <v>#N/A</v>
      </c>
      <c r="U35" s="93"/>
      <c r="V35" s="93" t="e">
        <f>VLOOKUP(U35,IEDI!$A$1:$C$15,3,FALSE)</f>
        <v>#N/A</v>
      </c>
      <c r="W35" s="97" t="e">
        <f>VLOOKUP(U35,IEDI!$A$1:$C$15,2,FALSE)</f>
        <v>#N/A</v>
      </c>
      <c r="X35" s="98"/>
      <c r="Y35" s="97"/>
      <c r="Z35" s="93"/>
      <c r="AA35" s="99"/>
      <c r="AB35" s="99"/>
      <c r="AC35" s="99"/>
      <c r="AD35" s="99"/>
      <c r="AE35" s="100"/>
      <c r="AF35" s="101"/>
      <c r="AG35" s="99"/>
    </row>
    <row r="36" spans="1:33" ht="60.75" customHeight="1" x14ac:dyDescent="0.25">
      <c r="A36" s="32"/>
      <c r="B36" s="50"/>
      <c r="C36" s="34"/>
      <c r="D36" s="35"/>
      <c r="E36" s="34"/>
      <c r="F36" s="34"/>
      <c r="G36" s="34"/>
      <c r="H36" s="47" t="s">
        <v>188</v>
      </c>
      <c r="I36" s="48" t="s">
        <v>189</v>
      </c>
      <c r="J36" s="52">
        <v>320100111</v>
      </c>
      <c r="K36" s="48" t="s">
        <v>187</v>
      </c>
      <c r="L36" s="38" t="s">
        <v>62</v>
      </c>
      <c r="M36" s="53"/>
      <c r="N36" s="53">
        <v>1</v>
      </c>
      <c r="O36" s="53"/>
      <c r="P36" s="53"/>
      <c r="Q36" s="40">
        <f t="shared" si="0"/>
        <v>1</v>
      </c>
      <c r="R36" s="40" t="s">
        <v>44</v>
      </c>
      <c r="S36" s="36" t="s">
        <v>46</v>
      </c>
      <c r="T36" s="37" t="str">
        <f>VLOOKUP(S36,IMG!$A$1:$B$28,2,FALSE)</f>
        <v xml:space="preserve">No Aplica </v>
      </c>
      <c r="U36" s="36" t="s">
        <v>46</v>
      </c>
      <c r="V36" s="36" t="str">
        <f>VLOOKUP(U36,IEDI!$A$1:$C$15,3,FALSE)</f>
        <v>N.A</v>
      </c>
      <c r="W36" s="41" t="str">
        <f>VLOOKUP(U36,IEDI!$A$1:$C$15,2,FALSE)</f>
        <v>No Aplica</v>
      </c>
      <c r="X36" s="47" t="s">
        <v>190</v>
      </c>
      <c r="Y36" s="48" t="s">
        <v>191</v>
      </c>
      <c r="Z36" s="47"/>
      <c r="AA36" s="40"/>
      <c r="AB36" s="40">
        <v>1</v>
      </c>
      <c r="AC36" s="40"/>
      <c r="AD36" s="40"/>
      <c r="AE36" s="26">
        <f>SUM(AA36:AD36)</f>
        <v>1</v>
      </c>
      <c r="AF36" s="44" t="s">
        <v>43</v>
      </c>
      <c r="AG36" s="45"/>
    </row>
    <row r="37" spans="1:33" ht="50.25" customHeight="1" x14ac:dyDescent="0.25">
      <c r="A37" s="32"/>
      <c r="B37" s="50"/>
      <c r="C37" s="34"/>
      <c r="D37" s="35"/>
      <c r="E37" s="34"/>
      <c r="F37" s="34"/>
      <c r="G37" s="34"/>
      <c r="H37" s="53" t="s">
        <v>192</v>
      </c>
      <c r="I37" s="103" t="s">
        <v>193</v>
      </c>
      <c r="J37" s="52" t="s">
        <v>194</v>
      </c>
      <c r="K37" s="104" t="s">
        <v>195</v>
      </c>
      <c r="L37" s="38" t="s">
        <v>62</v>
      </c>
      <c r="M37" s="53"/>
      <c r="N37" s="53">
        <v>1</v>
      </c>
      <c r="O37" s="53"/>
      <c r="P37" s="53"/>
      <c r="Q37" s="40">
        <f t="shared" si="0"/>
        <v>1</v>
      </c>
      <c r="R37" s="40" t="s">
        <v>44</v>
      </c>
      <c r="S37" s="36" t="s">
        <v>46</v>
      </c>
      <c r="T37" s="37" t="str">
        <f>VLOOKUP(S37,IMG!$A$1:$B$28,2,FALSE)</f>
        <v xml:space="preserve">No Aplica </v>
      </c>
      <c r="U37" s="36" t="s">
        <v>46</v>
      </c>
      <c r="V37" s="36" t="str">
        <f>VLOOKUP(U37,IEDI!$A$1:$C$15,3,FALSE)</f>
        <v>N.A</v>
      </c>
      <c r="W37" s="41" t="str">
        <f>VLOOKUP(U37,IEDI!$A$1:$C$15,2,FALSE)</f>
        <v>No Aplica</v>
      </c>
      <c r="X37" s="53" t="s">
        <v>196</v>
      </c>
      <c r="Y37" s="103" t="s">
        <v>197</v>
      </c>
      <c r="Z37" s="53"/>
      <c r="AA37" s="40"/>
      <c r="AB37" s="40">
        <v>1</v>
      </c>
      <c r="AC37" s="40"/>
      <c r="AD37" s="40"/>
      <c r="AE37" s="26">
        <f>SUM(AA37:AD37)</f>
        <v>1</v>
      </c>
      <c r="AF37" s="44" t="s">
        <v>198</v>
      </c>
      <c r="AG37" s="45"/>
    </row>
    <row r="38" spans="1:33" ht="69" customHeight="1" x14ac:dyDescent="0.25">
      <c r="A38" s="32"/>
      <c r="B38" s="50"/>
      <c r="C38" s="34"/>
      <c r="D38" s="35"/>
      <c r="E38" s="34"/>
      <c r="F38" s="34"/>
      <c r="G38" s="34"/>
      <c r="H38" s="47" t="s">
        <v>199</v>
      </c>
      <c r="I38" s="48" t="s">
        <v>200</v>
      </c>
      <c r="J38" s="52">
        <v>320100111</v>
      </c>
      <c r="K38" s="48" t="s">
        <v>187</v>
      </c>
      <c r="L38" s="38" t="s">
        <v>62</v>
      </c>
      <c r="M38" s="53">
        <v>1</v>
      </c>
      <c r="N38" s="53">
        <v>1</v>
      </c>
      <c r="O38" s="53">
        <v>1</v>
      </c>
      <c r="P38" s="53">
        <v>1</v>
      </c>
      <c r="Q38" s="40">
        <f t="shared" si="0"/>
        <v>4</v>
      </c>
      <c r="R38" s="40" t="s">
        <v>54</v>
      </c>
      <c r="S38" s="36" t="s">
        <v>201</v>
      </c>
      <c r="T38" s="37" t="str">
        <f>VLOOKUP(S38,IMG!$A$1:$B$28,2,FALSE)</f>
        <v>Porcentaje de Planes de Gestión Integral de Residuos Sólidos (PGIRS) con seguimiento a metas de aprovechamiento</v>
      </c>
      <c r="U38" s="36" t="s">
        <v>46</v>
      </c>
      <c r="V38" s="36" t="str">
        <f>VLOOKUP(U38,IEDI!$A$1:$C$15,3,FALSE)</f>
        <v>N.A</v>
      </c>
      <c r="W38" s="41" t="str">
        <f>VLOOKUP(U38,IEDI!$A$1:$C$15,2,FALSE)</f>
        <v>No Aplica</v>
      </c>
      <c r="X38" s="42" t="s">
        <v>202</v>
      </c>
      <c r="Y38" s="48" t="s">
        <v>203</v>
      </c>
      <c r="Z38" s="47" t="s">
        <v>49</v>
      </c>
      <c r="AA38" s="40">
        <v>14</v>
      </c>
      <c r="AB38" s="40">
        <v>20</v>
      </c>
      <c r="AC38" s="40">
        <v>20</v>
      </c>
      <c r="AD38" s="40">
        <v>20</v>
      </c>
      <c r="AE38" s="26">
        <f>SUM(AA38:AD38)</f>
        <v>74</v>
      </c>
      <c r="AF38" s="44" t="s">
        <v>204</v>
      </c>
      <c r="AG38" s="45"/>
    </row>
    <row r="39" spans="1:33" ht="69" customHeight="1" x14ac:dyDescent="0.25">
      <c r="A39" s="32"/>
      <c r="B39" s="50"/>
      <c r="C39" s="34"/>
      <c r="D39" s="35"/>
      <c r="E39" s="34"/>
      <c r="F39" s="34"/>
      <c r="G39" s="34"/>
      <c r="H39" s="47" t="s">
        <v>205</v>
      </c>
      <c r="I39" s="48" t="s">
        <v>206</v>
      </c>
      <c r="J39" s="52">
        <v>320100111</v>
      </c>
      <c r="K39" s="48" t="s">
        <v>187</v>
      </c>
      <c r="L39" s="38" t="s">
        <v>62</v>
      </c>
      <c r="M39" s="53">
        <v>1</v>
      </c>
      <c r="N39" s="53">
        <v>1</v>
      </c>
      <c r="O39" s="53">
        <v>1</v>
      </c>
      <c r="P39" s="53">
        <v>1</v>
      </c>
      <c r="Q39" s="40">
        <f t="shared" si="0"/>
        <v>4</v>
      </c>
      <c r="R39" s="40" t="s">
        <v>54</v>
      </c>
      <c r="S39" s="36" t="s">
        <v>46</v>
      </c>
      <c r="T39" s="37" t="str">
        <f>VLOOKUP(S39,IMG!$A$1:$B$28,2,FALSE)</f>
        <v xml:space="preserve">No Aplica </v>
      </c>
      <c r="U39" s="36" t="s">
        <v>46</v>
      </c>
      <c r="V39" s="36" t="str">
        <f>VLOOKUP(U39,IEDI!$A$1:$C$15,3,FALSE)</f>
        <v>N.A</v>
      </c>
      <c r="W39" s="41" t="str">
        <f>VLOOKUP(U39,IEDI!$A$1:$C$15,2,FALSE)</f>
        <v>No Aplica</v>
      </c>
      <c r="X39" s="47" t="s">
        <v>207</v>
      </c>
      <c r="Y39" s="48" t="s">
        <v>208</v>
      </c>
      <c r="Z39" s="47"/>
      <c r="AA39" s="40">
        <v>10</v>
      </c>
      <c r="AB39" s="40">
        <v>10</v>
      </c>
      <c r="AC39" s="40">
        <v>10</v>
      </c>
      <c r="AD39" s="40">
        <v>10</v>
      </c>
      <c r="AE39" s="26">
        <f>SUM(AA39:AD39)</f>
        <v>40</v>
      </c>
      <c r="AF39" s="44" t="s">
        <v>209</v>
      </c>
      <c r="AG39" s="45"/>
    </row>
    <row r="40" spans="1:33" ht="50.25" customHeight="1" x14ac:dyDescent="0.25">
      <c r="A40" s="32"/>
      <c r="B40" s="50"/>
      <c r="C40" s="34" t="s">
        <v>210</v>
      </c>
      <c r="D40" s="35" t="s">
        <v>211</v>
      </c>
      <c r="E40" s="34" t="s">
        <v>212</v>
      </c>
      <c r="F40" s="34" t="s">
        <v>213</v>
      </c>
      <c r="G40" s="34" t="s">
        <v>214</v>
      </c>
      <c r="H40" s="80" t="s">
        <v>215</v>
      </c>
      <c r="I40" s="81" t="s">
        <v>216</v>
      </c>
      <c r="J40" s="52">
        <v>320100801</v>
      </c>
      <c r="K40" s="48" t="s">
        <v>217</v>
      </c>
      <c r="L40" s="38" t="s">
        <v>218</v>
      </c>
      <c r="M40" s="53">
        <v>1</v>
      </c>
      <c r="N40" s="53"/>
      <c r="O40" s="53"/>
      <c r="P40" s="53"/>
      <c r="Q40" s="53">
        <f t="shared" si="0"/>
        <v>1</v>
      </c>
      <c r="R40" s="40" t="s">
        <v>54</v>
      </c>
      <c r="S40" s="36" t="s">
        <v>46</v>
      </c>
      <c r="T40" s="37" t="str">
        <f>VLOOKUP(S40,IMG!$A$1:$B$28,2,FALSE)</f>
        <v xml:space="preserve">No Aplica </v>
      </c>
      <c r="U40" s="36" t="s">
        <v>46</v>
      </c>
      <c r="V40" s="36" t="str">
        <f>VLOOKUP(U40,IEDI!$A$1:$C$15,3,FALSE)</f>
        <v>N.A</v>
      </c>
      <c r="W40" s="41" t="str">
        <f>VLOOKUP(U40,IEDI!$A$1:$C$15,2,FALSE)</f>
        <v>No Aplica</v>
      </c>
      <c r="X40" s="61" t="s">
        <v>219</v>
      </c>
      <c r="Y40" s="105" t="s">
        <v>220</v>
      </c>
      <c r="Z40" s="60" t="s">
        <v>49</v>
      </c>
      <c r="AA40" s="106">
        <v>1</v>
      </c>
      <c r="AB40" s="106"/>
      <c r="AC40" s="106"/>
      <c r="AD40" s="106"/>
      <c r="AE40" s="107">
        <f t="shared" ref="AE40:AE53" si="10">SUM(AA40:AD40)</f>
        <v>1</v>
      </c>
      <c r="AF40" s="108" t="s">
        <v>221</v>
      </c>
      <c r="AG40" s="45"/>
    </row>
    <row r="41" spans="1:33" ht="50.25" customHeight="1" x14ac:dyDescent="0.25">
      <c r="A41" s="32"/>
      <c r="B41" s="50"/>
      <c r="C41" s="34"/>
      <c r="D41" s="35"/>
      <c r="E41" s="34"/>
      <c r="F41" s="34"/>
      <c r="G41" s="34"/>
      <c r="H41" s="80"/>
      <c r="I41" s="81"/>
      <c r="J41" s="52">
        <v>320100802</v>
      </c>
      <c r="K41" s="48" t="s">
        <v>222</v>
      </c>
      <c r="L41" s="38" t="s">
        <v>218</v>
      </c>
      <c r="M41" s="53">
        <v>1</v>
      </c>
      <c r="N41" s="53"/>
      <c r="O41" s="53"/>
      <c r="P41" s="53"/>
      <c r="Q41" s="53">
        <f t="shared" si="0"/>
        <v>1</v>
      </c>
      <c r="R41" s="40" t="s">
        <v>54</v>
      </c>
      <c r="S41" s="36" t="s">
        <v>46</v>
      </c>
      <c r="T41" s="37" t="str">
        <f>VLOOKUP(S41,IMG!$A$1:$B$28,2,FALSE)</f>
        <v xml:space="preserve">No Aplica </v>
      </c>
      <c r="U41" s="36" t="s">
        <v>46</v>
      </c>
      <c r="V41" s="36" t="str">
        <f>VLOOKUP(U41,IEDI!$A$1:$C$15,3,FALSE)</f>
        <v>N.A</v>
      </c>
      <c r="W41" s="41" t="str">
        <f>VLOOKUP(U41,IEDI!$A$1:$C$15,2,FALSE)</f>
        <v>No Aplica</v>
      </c>
      <c r="X41" s="71"/>
      <c r="Y41" s="109"/>
      <c r="Z41" s="70"/>
      <c r="AA41" s="110"/>
      <c r="AB41" s="110"/>
      <c r="AC41" s="110"/>
      <c r="AD41" s="110"/>
      <c r="AE41" s="111"/>
      <c r="AF41" s="112"/>
      <c r="AG41" s="45"/>
    </row>
    <row r="42" spans="1:33" ht="50.25" customHeight="1" x14ac:dyDescent="0.25">
      <c r="A42" s="32"/>
      <c r="B42" s="50"/>
      <c r="C42" s="34"/>
      <c r="D42" s="35"/>
      <c r="E42" s="34"/>
      <c r="F42" s="34"/>
      <c r="G42" s="34"/>
      <c r="H42" s="47" t="s">
        <v>223</v>
      </c>
      <c r="I42" s="48" t="s">
        <v>224</v>
      </c>
      <c r="J42" s="52">
        <v>320100800</v>
      </c>
      <c r="K42" s="48" t="s">
        <v>225</v>
      </c>
      <c r="L42" s="38" t="s">
        <v>218</v>
      </c>
      <c r="M42" s="39"/>
      <c r="N42" s="53">
        <v>1</v>
      </c>
      <c r="O42" s="39"/>
      <c r="P42" s="39"/>
      <c r="Q42" s="40">
        <f t="shared" si="0"/>
        <v>1</v>
      </c>
      <c r="R42" s="40" t="s">
        <v>54</v>
      </c>
      <c r="S42" s="36" t="s">
        <v>226</v>
      </c>
      <c r="T42" s="37" t="str">
        <f>VLOOKUP(S42,IMG!$A$1:$B$28,2,FALSE)</f>
        <v>Porcentaje de redes y estaciones de monitoreo en operación</v>
      </c>
      <c r="U42" s="36" t="s">
        <v>46</v>
      </c>
      <c r="V42" s="36" t="str">
        <f>VLOOKUP(U42,IEDI!$A$1:$C$15,3,FALSE)</f>
        <v>N.A</v>
      </c>
      <c r="W42" s="41" t="str">
        <f>VLOOKUP(U42,IEDI!$A$1:$C$15,2,FALSE)</f>
        <v>No Aplica</v>
      </c>
      <c r="X42" s="36" t="s">
        <v>227</v>
      </c>
      <c r="Y42" s="37" t="s">
        <v>224</v>
      </c>
      <c r="Z42" s="60" t="s">
        <v>49</v>
      </c>
      <c r="AA42" s="39"/>
      <c r="AB42" s="53">
        <v>1</v>
      </c>
      <c r="AC42" s="39"/>
      <c r="AD42" s="39"/>
      <c r="AE42" s="26">
        <f t="shared" si="10"/>
        <v>1</v>
      </c>
      <c r="AF42" s="89" t="s">
        <v>228</v>
      </c>
      <c r="AG42" s="45"/>
    </row>
    <row r="43" spans="1:33" ht="50.25" customHeight="1" x14ac:dyDescent="0.25">
      <c r="A43" s="32"/>
      <c r="B43" s="50"/>
      <c r="C43" s="34"/>
      <c r="D43" s="35"/>
      <c r="E43" s="34"/>
      <c r="F43" s="34"/>
      <c r="G43" s="34"/>
      <c r="H43" s="80" t="s">
        <v>229</v>
      </c>
      <c r="I43" s="81" t="s">
        <v>230</v>
      </c>
      <c r="J43" s="52">
        <v>320100803</v>
      </c>
      <c r="K43" s="48" t="s">
        <v>231</v>
      </c>
      <c r="L43" s="38" t="s">
        <v>218</v>
      </c>
      <c r="M43" s="39"/>
      <c r="N43" s="39"/>
      <c r="O43" s="53">
        <v>1</v>
      </c>
      <c r="P43" s="53">
        <v>1</v>
      </c>
      <c r="Q43" s="40">
        <f t="shared" si="0"/>
        <v>2</v>
      </c>
      <c r="R43" s="40" t="s">
        <v>54</v>
      </c>
      <c r="S43" s="36" t="s">
        <v>46</v>
      </c>
      <c r="T43" s="37" t="str">
        <f>VLOOKUP(S43,IMG!$A$1:$B$28,2,FALSE)</f>
        <v xml:space="preserve">No Aplica </v>
      </c>
      <c r="U43" s="36" t="s">
        <v>46</v>
      </c>
      <c r="V43" s="36" t="str">
        <f>VLOOKUP(U43,IEDI!$A$1:$C$15,3,FALSE)</f>
        <v>N.A</v>
      </c>
      <c r="W43" s="41" t="str">
        <f>VLOOKUP(U43,IEDI!$A$1:$C$15,2,FALSE)</f>
        <v>No Aplica</v>
      </c>
      <c r="X43" s="61" t="s">
        <v>232</v>
      </c>
      <c r="Y43" s="105" t="s">
        <v>233</v>
      </c>
      <c r="Z43" s="70"/>
      <c r="AA43" s="39"/>
      <c r="AB43" s="39"/>
      <c r="AC43" s="53">
        <v>1</v>
      </c>
      <c r="AD43" s="53">
        <v>1</v>
      </c>
      <c r="AE43" s="26">
        <f t="shared" si="10"/>
        <v>2</v>
      </c>
      <c r="AF43" s="89" t="s">
        <v>234</v>
      </c>
      <c r="AG43" s="45"/>
    </row>
    <row r="44" spans="1:33" ht="50.25" customHeight="1" x14ac:dyDescent="0.25">
      <c r="A44" s="32"/>
      <c r="B44" s="50"/>
      <c r="C44" s="34"/>
      <c r="D44" s="35"/>
      <c r="E44" s="34"/>
      <c r="F44" s="34"/>
      <c r="G44" s="34"/>
      <c r="H44" s="80"/>
      <c r="I44" s="81"/>
      <c r="J44" s="52">
        <v>320100804</v>
      </c>
      <c r="K44" s="48" t="s">
        <v>235</v>
      </c>
      <c r="L44" s="38" t="s">
        <v>218</v>
      </c>
      <c r="M44" s="39"/>
      <c r="N44" s="39"/>
      <c r="O44" s="53">
        <v>1</v>
      </c>
      <c r="P44" s="53">
        <v>1</v>
      </c>
      <c r="Q44" s="40">
        <f t="shared" si="0"/>
        <v>2</v>
      </c>
      <c r="R44" s="40" t="s">
        <v>54</v>
      </c>
      <c r="S44" s="36" t="s">
        <v>46</v>
      </c>
      <c r="T44" s="37" t="str">
        <f>VLOOKUP(S44,IMG!$A$1:$B$28,2,FALSE)</f>
        <v xml:space="preserve">No Aplica </v>
      </c>
      <c r="U44" s="36" t="s">
        <v>46</v>
      </c>
      <c r="V44" s="36" t="str">
        <f>VLOOKUP(U44,IEDI!$A$1:$C$15,3,FALSE)</f>
        <v>N.A</v>
      </c>
      <c r="W44" s="41" t="str">
        <f>VLOOKUP(U44,IEDI!$A$1:$C$15,2,FALSE)</f>
        <v>No Aplica</v>
      </c>
      <c r="X44" s="69"/>
      <c r="Y44" s="113"/>
      <c r="Z44" s="60" t="s">
        <v>49</v>
      </c>
      <c r="AA44" s="39"/>
      <c r="AB44" s="39"/>
      <c r="AC44" s="53">
        <v>1</v>
      </c>
      <c r="AD44" s="53">
        <v>1</v>
      </c>
      <c r="AE44" s="26">
        <f t="shared" si="10"/>
        <v>2</v>
      </c>
      <c r="AF44" s="89" t="s">
        <v>236</v>
      </c>
      <c r="AG44" s="45"/>
    </row>
    <row r="45" spans="1:33" ht="50.25" customHeight="1" x14ac:dyDescent="0.25">
      <c r="A45" s="32"/>
      <c r="B45" s="114"/>
      <c r="C45" s="34"/>
      <c r="D45" s="35"/>
      <c r="E45" s="34"/>
      <c r="F45" s="34"/>
      <c r="G45" s="34"/>
      <c r="H45" s="80"/>
      <c r="I45" s="81"/>
      <c r="J45" s="52">
        <v>320100805</v>
      </c>
      <c r="K45" s="48" t="s">
        <v>237</v>
      </c>
      <c r="L45" s="115" t="s">
        <v>218</v>
      </c>
      <c r="M45" s="39"/>
      <c r="N45" s="53">
        <v>1</v>
      </c>
      <c r="O45" s="53">
        <v>1</v>
      </c>
      <c r="P45" s="53">
        <v>1</v>
      </c>
      <c r="Q45" s="40">
        <f t="shared" si="0"/>
        <v>3</v>
      </c>
      <c r="R45" s="40" t="s">
        <v>54</v>
      </c>
      <c r="S45" s="36" t="s">
        <v>46</v>
      </c>
      <c r="T45" s="37" t="str">
        <f>VLOOKUP(S45,IMG!$A$1:$B$28,2,FALSE)</f>
        <v xml:space="preserve">No Aplica </v>
      </c>
      <c r="U45" s="36" t="s">
        <v>46</v>
      </c>
      <c r="V45" s="36" t="str">
        <f>VLOOKUP(U45,IEDI!$A$1:$C$15,3,FALSE)</f>
        <v>N.A</v>
      </c>
      <c r="W45" s="41" t="str">
        <f>VLOOKUP(U45,IEDI!$A$1:$C$15,2,FALSE)</f>
        <v>No Aplica</v>
      </c>
      <c r="X45" s="71"/>
      <c r="Y45" s="109"/>
      <c r="Z45" s="70"/>
      <c r="AA45" s="39">
        <v>1</v>
      </c>
      <c r="AB45" s="53">
        <v>1</v>
      </c>
      <c r="AC45" s="53">
        <v>1</v>
      </c>
      <c r="AD45" s="53">
        <v>1</v>
      </c>
      <c r="AE45" s="26">
        <f t="shared" si="10"/>
        <v>4</v>
      </c>
      <c r="AF45" s="89" t="s">
        <v>238</v>
      </c>
      <c r="AG45" s="45"/>
    </row>
    <row r="46" spans="1:33" ht="54" customHeight="1" x14ac:dyDescent="0.25">
      <c r="A46" s="32"/>
      <c r="B46" s="116" t="s">
        <v>239</v>
      </c>
      <c r="C46" s="34" t="s">
        <v>240</v>
      </c>
      <c r="D46" s="116" t="s">
        <v>241</v>
      </c>
      <c r="E46" s="34" t="s">
        <v>242</v>
      </c>
      <c r="F46" s="34" t="s">
        <v>243</v>
      </c>
      <c r="G46" s="34" t="s">
        <v>244</v>
      </c>
      <c r="H46" s="47" t="s">
        <v>245</v>
      </c>
      <c r="I46" s="48" t="s">
        <v>246</v>
      </c>
      <c r="J46" s="52">
        <v>320100108</v>
      </c>
      <c r="K46" s="48" t="s">
        <v>247</v>
      </c>
      <c r="L46" s="38" t="s">
        <v>62</v>
      </c>
      <c r="M46" s="53">
        <v>1</v>
      </c>
      <c r="N46" s="53">
        <v>1</v>
      </c>
      <c r="O46" s="53">
        <v>1</v>
      </c>
      <c r="P46" s="53">
        <v>1</v>
      </c>
      <c r="Q46" s="40">
        <f t="shared" si="0"/>
        <v>4</v>
      </c>
      <c r="R46" s="40" t="s">
        <v>44</v>
      </c>
      <c r="S46" s="36" t="s">
        <v>248</v>
      </c>
      <c r="T46" s="37" t="str">
        <f>VLOOKUP(S46,IMG!$A$1:$B$28,2,FALSE)</f>
        <v>Porcentaje de avance en la formulación del Plan de Ordenación Forestal</v>
      </c>
      <c r="U46" s="36" t="s">
        <v>46</v>
      </c>
      <c r="V46" s="36" t="str">
        <f>VLOOKUP(U46,IEDI!$A$1:$C$15,3,FALSE)</f>
        <v>N.A</v>
      </c>
      <c r="W46" s="41" t="str">
        <f>VLOOKUP(U46,IEDI!$A$1:$C$15,2,FALSE)</f>
        <v>No Aplica</v>
      </c>
      <c r="X46" s="42" t="s">
        <v>249</v>
      </c>
      <c r="Y46" s="37" t="s">
        <v>250</v>
      </c>
      <c r="Z46" s="36" t="s">
        <v>251</v>
      </c>
      <c r="AA46" s="53">
        <v>1</v>
      </c>
      <c r="AB46" s="53">
        <v>1</v>
      </c>
      <c r="AC46" s="53">
        <v>1</v>
      </c>
      <c r="AD46" s="53">
        <v>1</v>
      </c>
      <c r="AE46" s="26">
        <f t="shared" si="10"/>
        <v>4</v>
      </c>
      <c r="AF46" s="89" t="s">
        <v>252</v>
      </c>
      <c r="AG46" s="45"/>
    </row>
    <row r="47" spans="1:33" ht="54" customHeight="1" x14ac:dyDescent="0.25">
      <c r="A47" s="32"/>
      <c r="B47" s="35"/>
      <c r="C47" s="34"/>
      <c r="D47" s="116"/>
      <c r="E47" s="34"/>
      <c r="F47" s="34"/>
      <c r="G47" s="34"/>
      <c r="H47" s="47" t="s">
        <v>253</v>
      </c>
      <c r="I47" s="102" t="s">
        <v>254</v>
      </c>
      <c r="J47" s="52">
        <v>320100107</v>
      </c>
      <c r="K47" s="48" t="s">
        <v>255</v>
      </c>
      <c r="L47" s="38" t="s">
        <v>62</v>
      </c>
      <c r="M47" s="39"/>
      <c r="N47" s="53">
        <v>1</v>
      </c>
      <c r="O47" s="53">
        <v>1</v>
      </c>
      <c r="P47" s="53">
        <v>1</v>
      </c>
      <c r="Q47" s="40">
        <f t="shared" si="0"/>
        <v>3</v>
      </c>
      <c r="R47" s="40" t="s">
        <v>44</v>
      </c>
      <c r="S47" s="36" t="s">
        <v>256</v>
      </c>
      <c r="T47" s="37" t="str">
        <f>VLOOKUP(S47,IMG!$A$1:$B$28,2,FALSE)</f>
        <v>Porcentaje de suelos degradados en recuperación o rehabilitación</v>
      </c>
      <c r="U47" s="36" t="s">
        <v>46</v>
      </c>
      <c r="V47" s="36" t="str">
        <f>VLOOKUP(U47,IEDI!$A$1:$C$15,3,FALSE)</f>
        <v>N.A</v>
      </c>
      <c r="W47" s="41" t="str">
        <f>VLOOKUP(U47,IEDI!$A$1:$C$15,2,FALSE)</f>
        <v>No Aplica</v>
      </c>
      <c r="X47" s="42" t="s">
        <v>257</v>
      </c>
      <c r="Y47" s="37" t="s">
        <v>258</v>
      </c>
      <c r="Z47" s="36" t="s">
        <v>68</v>
      </c>
      <c r="AA47" s="39"/>
      <c r="AB47" s="53">
        <v>1</v>
      </c>
      <c r="AC47" s="53">
        <v>1</v>
      </c>
      <c r="AD47" s="53">
        <v>1</v>
      </c>
      <c r="AE47" s="26">
        <f t="shared" si="10"/>
        <v>3</v>
      </c>
      <c r="AF47" s="89" t="s">
        <v>259</v>
      </c>
      <c r="AG47" s="45"/>
    </row>
    <row r="48" spans="1:33" ht="74.25" customHeight="1" x14ac:dyDescent="0.25">
      <c r="A48" s="32"/>
      <c r="B48" s="35"/>
      <c r="C48" s="34"/>
      <c r="D48" s="116"/>
      <c r="E48" s="34"/>
      <c r="F48" s="34"/>
      <c r="G48" s="34"/>
      <c r="H48" s="80" t="s">
        <v>260</v>
      </c>
      <c r="I48" s="117" t="s">
        <v>261</v>
      </c>
      <c r="J48" s="52">
        <v>320100201</v>
      </c>
      <c r="K48" s="48" t="s">
        <v>84</v>
      </c>
      <c r="L48" s="38" t="s">
        <v>62</v>
      </c>
      <c r="M48" s="53">
        <v>1</v>
      </c>
      <c r="N48" s="39"/>
      <c r="O48" s="39"/>
      <c r="P48" s="39"/>
      <c r="Q48" s="40">
        <f t="shared" si="0"/>
        <v>1</v>
      </c>
      <c r="R48" s="40" t="s">
        <v>54</v>
      </c>
      <c r="S48" s="36" t="s">
        <v>46</v>
      </c>
      <c r="T48" s="37" t="str">
        <f>VLOOKUP(S48,IMG!$A$1:$B$28,2,FALSE)</f>
        <v xml:space="preserve">No Aplica </v>
      </c>
      <c r="U48" s="36" t="s">
        <v>46</v>
      </c>
      <c r="V48" s="36" t="str">
        <f>VLOOKUP(U48,IEDI!$A$1:$C$15,3,FALSE)</f>
        <v>N.A</v>
      </c>
      <c r="W48" s="41" t="str">
        <f>VLOOKUP(U48,IEDI!$A$1:$C$15,2,FALSE)</f>
        <v>No Aplica</v>
      </c>
      <c r="X48" s="42" t="s">
        <v>262</v>
      </c>
      <c r="Y48" s="37" t="s">
        <v>263</v>
      </c>
      <c r="Z48" s="36" t="s">
        <v>49</v>
      </c>
      <c r="AA48" s="36">
        <v>1</v>
      </c>
      <c r="AB48" s="36"/>
      <c r="AC48" s="36"/>
      <c r="AD48" s="36"/>
      <c r="AE48" s="26">
        <f t="shared" si="10"/>
        <v>1</v>
      </c>
      <c r="AF48" s="89" t="s">
        <v>64</v>
      </c>
      <c r="AG48" s="45"/>
    </row>
    <row r="49" spans="1:33" ht="74.25" customHeight="1" x14ac:dyDescent="0.25">
      <c r="A49" s="32"/>
      <c r="B49" s="35"/>
      <c r="C49" s="34"/>
      <c r="D49" s="116"/>
      <c r="E49" s="34"/>
      <c r="F49" s="34"/>
      <c r="G49" s="34"/>
      <c r="H49" s="80"/>
      <c r="I49" s="117"/>
      <c r="J49" s="52">
        <v>320100202</v>
      </c>
      <c r="K49" s="48" t="s">
        <v>264</v>
      </c>
      <c r="L49" s="118" t="s">
        <v>62</v>
      </c>
      <c r="M49" s="39"/>
      <c r="N49" s="53">
        <v>1</v>
      </c>
      <c r="O49" s="53">
        <v>1</v>
      </c>
      <c r="P49" s="53">
        <v>1</v>
      </c>
      <c r="Q49" s="40">
        <f t="shared" si="0"/>
        <v>3</v>
      </c>
      <c r="R49" s="40" t="s">
        <v>44</v>
      </c>
      <c r="S49" s="36" t="s">
        <v>46</v>
      </c>
      <c r="T49" s="37" t="str">
        <f>VLOOKUP(S49,IMG!$A$1:$B$28,2,FALSE)</f>
        <v xml:space="preserve">No Aplica </v>
      </c>
      <c r="U49" s="36" t="s">
        <v>46</v>
      </c>
      <c r="V49" s="36" t="str">
        <f>VLOOKUP(U49,IEDI!$A$1:$C$15,3,FALSE)</f>
        <v>N.A</v>
      </c>
      <c r="W49" s="41" t="str">
        <f>VLOOKUP(U49,IEDI!$A$1:$C$15,2,FALSE)</f>
        <v>No Aplica</v>
      </c>
      <c r="X49" s="42" t="s">
        <v>265</v>
      </c>
      <c r="Y49" s="37" t="s">
        <v>266</v>
      </c>
      <c r="Z49" s="36" t="s">
        <v>49</v>
      </c>
      <c r="AA49" s="36"/>
      <c r="AB49" s="36">
        <v>1</v>
      </c>
      <c r="AC49" s="36">
        <v>1</v>
      </c>
      <c r="AD49" s="36">
        <v>1</v>
      </c>
      <c r="AE49" s="26">
        <f t="shared" si="10"/>
        <v>3</v>
      </c>
      <c r="AF49" s="89" t="s">
        <v>267</v>
      </c>
      <c r="AG49" s="45"/>
    </row>
    <row r="50" spans="1:33" ht="54" customHeight="1" x14ac:dyDescent="0.25">
      <c r="A50" s="32"/>
      <c r="B50" s="35"/>
      <c r="C50" s="34"/>
      <c r="D50" s="116"/>
      <c r="E50" s="34"/>
      <c r="F50" s="34"/>
      <c r="G50" s="34"/>
      <c r="H50" s="47" t="s">
        <v>268</v>
      </c>
      <c r="I50" s="102" t="s">
        <v>269</v>
      </c>
      <c r="J50" s="52">
        <v>320100500</v>
      </c>
      <c r="K50" s="48" t="s">
        <v>270</v>
      </c>
      <c r="L50" s="38" t="s">
        <v>62</v>
      </c>
      <c r="M50" s="53">
        <v>1</v>
      </c>
      <c r="N50" s="53">
        <v>1</v>
      </c>
      <c r="O50" s="53">
        <v>1</v>
      </c>
      <c r="P50" s="53">
        <v>1</v>
      </c>
      <c r="Q50" s="40">
        <f t="shared" si="0"/>
        <v>4</v>
      </c>
      <c r="R50" s="40" t="s">
        <v>44</v>
      </c>
      <c r="S50" s="36" t="s">
        <v>46</v>
      </c>
      <c r="T50" s="37" t="str">
        <f>VLOOKUP(S50,IMG!$A$1:$B$28,2,FALSE)</f>
        <v xml:space="preserve">No Aplica </v>
      </c>
      <c r="U50" s="36" t="s">
        <v>46</v>
      </c>
      <c r="V50" s="36" t="str">
        <f>VLOOKUP(U50,IEDI!$A$1:$C$15,3,FALSE)</f>
        <v>N.A</v>
      </c>
      <c r="W50" s="41" t="str">
        <f>VLOOKUP(U50,IEDI!$A$1:$C$15,2,FALSE)</f>
        <v>No Aplica</v>
      </c>
      <c r="X50" s="42" t="s">
        <v>271</v>
      </c>
      <c r="Y50" s="37" t="s">
        <v>272</v>
      </c>
      <c r="Z50" s="36" t="s">
        <v>68</v>
      </c>
      <c r="AA50" s="53">
        <v>1</v>
      </c>
      <c r="AB50" s="53">
        <v>1</v>
      </c>
      <c r="AC50" s="53">
        <v>1</v>
      </c>
      <c r="AD50" s="53">
        <v>1</v>
      </c>
      <c r="AE50" s="26">
        <f t="shared" si="10"/>
        <v>4</v>
      </c>
      <c r="AF50" s="89" t="s">
        <v>273</v>
      </c>
      <c r="AG50" s="45"/>
    </row>
    <row r="51" spans="1:33" ht="57" customHeight="1" x14ac:dyDescent="0.25">
      <c r="A51" s="32"/>
      <c r="B51" s="35"/>
      <c r="C51" s="34"/>
      <c r="D51" s="116"/>
      <c r="E51" s="34"/>
      <c r="F51" s="34"/>
      <c r="G51" s="34"/>
      <c r="H51" s="119" t="s">
        <v>274</v>
      </c>
      <c r="I51" s="102" t="s">
        <v>275</v>
      </c>
      <c r="J51" s="52">
        <v>320101400</v>
      </c>
      <c r="K51" s="48" t="s">
        <v>276</v>
      </c>
      <c r="L51" s="38" t="s">
        <v>62</v>
      </c>
      <c r="M51" s="52"/>
      <c r="N51" s="52">
        <v>1</v>
      </c>
      <c r="O51" s="52"/>
      <c r="P51" s="52"/>
      <c r="Q51" s="40">
        <f t="shared" si="0"/>
        <v>1</v>
      </c>
      <c r="R51" s="40" t="s">
        <v>54</v>
      </c>
      <c r="S51" s="36" t="s">
        <v>46</v>
      </c>
      <c r="T51" s="37" t="str">
        <f>VLOOKUP(S51,IMG!$A$1:$B$28,2,FALSE)</f>
        <v xml:space="preserve">No Aplica </v>
      </c>
      <c r="U51" s="36" t="s">
        <v>46</v>
      </c>
      <c r="V51" s="36" t="str">
        <f>VLOOKUP(U51,IEDI!$A$1:$C$15,3,FALSE)</f>
        <v>N.A</v>
      </c>
      <c r="W51" s="41" t="str">
        <f>VLOOKUP(U51,IEDI!$A$1:$C$15,2,FALSE)</f>
        <v>No Aplica</v>
      </c>
      <c r="X51" s="42" t="s">
        <v>277</v>
      </c>
      <c r="Y51" s="37" t="s">
        <v>275</v>
      </c>
      <c r="Z51" s="36"/>
      <c r="AA51" s="45"/>
      <c r="AB51" s="36">
        <v>1</v>
      </c>
      <c r="AC51" s="36"/>
      <c r="AD51" s="36"/>
      <c r="AE51" s="26">
        <f t="shared" si="10"/>
        <v>1</v>
      </c>
      <c r="AF51" s="89" t="s">
        <v>278</v>
      </c>
      <c r="AG51" s="45"/>
    </row>
    <row r="52" spans="1:33" ht="80.25" customHeight="1" x14ac:dyDescent="0.25">
      <c r="A52" s="32"/>
      <c r="B52" s="116" t="s">
        <v>279</v>
      </c>
      <c r="C52" s="34" t="s">
        <v>280</v>
      </c>
      <c r="D52" s="35" t="s">
        <v>281</v>
      </c>
      <c r="E52" s="34" t="s">
        <v>282</v>
      </c>
      <c r="F52" s="34" t="s">
        <v>283</v>
      </c>
      <c r="G52" s="34" t="s">
        <v>284</v>
      </c>
      <c r="H52" s="120" t="s">
        <v>285</v>
      </c>
      <c r="I52" s="81" t="s">
        <v>286</v>
      </c>
      <c r="J52" s="52" t="s">
        <v>287</v>
      </c>
      <c r="K52" s="104" t="s">
        <v>187</v>
      </c>
      <c r="L52" s="121" t="s">
        <v>62</v>
      </c>
      <c r="M52" s="52">
        <v>1</v>
      </c>
      <c r="N52" s="52"/>
      <c r="O52" s="52"/>
      <c r="P52" s="52"/>
      <c r="Q52" s="40">
        <f t="shared" si="0"/>
        <v>1</v>
      </c>
      <c r="R52" s="40" t="s">
        <v>54</v>
      </c>
      <c r="S52" s="36" t="s">
        <v>46</v>
      </c>
      <c r="T52" s="37" t="str">
        <f>VLOOKUP(S52,IMG!$A$1:$B$28,2,FALSE)</f>
        <v xml:space="preserve">No Aplica </v>
      </c>
      <c r="U52" s="36" t="s">
        <v>46</v>
      </c>
      <c r="V52" s="36" t="str">
        <f>VLOOKUP(U52,IEDI!$A$1:$C$15,3,FALSE)</f>
        <v>N.A</v>
      </c>
      <c r="W52" s="41" t="str">
        <f>VLOOKUP(U52,IEDI!$A$1:$C$15,2,FALSE)</f>
        <v>No Aplica</v>
      </c>
      <c r="X52" s="42"/>
      <c r="Y52" s="122"/>
      <c r="Z52" s="36"/>
      <c r="AA52" s="52">
        <v>1</v>
      </c>
      <c r="AB52" s="52"/>
      <c r="AC52" s="52"/>
      <c r="AD52" s="52"/>
      <c r="AE52" s="26">
        <f t="shared" si="10"/>
        <v>1</v>
      </c>
      <c r="AF52" s="123"/>
      <c r="AG52" s="45"/>
    </row>
    <row r="53" spans="1:33" ht="80.25" customHeight="1" x14ac:dyDescent="0.25">
      <c r="A53" s="32"/>
      <c r="B53" s="35"/>
      <c r="C53" s="34"/>
      <c r="D53" s="35"/>
      <c r="E53" s="34"/>
      <c r="F53" s="34"/>
      <c r="G53" s="34"/>
      <c r="H53" s="120"/>
      <c r="I53" s="81"/>
      <c r="J53" s="52">
        <v>320100700</v>
      </c>
      <c r="K53" s="104" t="s">
        <v>288</v>
      </c>
      <c r="L53" s="121" t="s">
        <v>289</v>
      </c>
      <c r="M53" s="52">
        <v>10</v>
      </c>
      <c r="N53" s="52">
        <v>10</v>
      </c>
      <c r="O53" s="52">
        <v>10</v>
      </c>
      <c r="P53" s="52">
        <v>10</v>
      </c>
      <c r="Q53" s="40">
        <f t="shared" si="0"/>
        <v>40</v>
      </c>
      <c r="R53" s="40" t="s">
        <v>54</v>
      </c>
      <c r="S53" s="36" t="s">
        <v>46</v>
      </c>
      <c r="T53" s="37" t="str">
        <f>VLOOKUP(S53,IMG!$A$1:$B$28,2,FALSE)</f>
        <v xml:space="preserve">No Aplica </v>
      </c>
      <c r="U53" s="36" t="s">
        <v>46</v>
      </c>
      <c r="V53" s="36" t="str">
        <f>VLOOKUP(U53,IEDI!$A$1:$C$15,3,FALSE)</f>
        <v>N.A</v>
      </c>
      <c r="W53" s="41" t="str">
        <f>VLOOKUP(U53,IEDI!$A$1:$C$15,2,FALSE)</f>
        <v>No Aplica</v>
      </c>
      <c r="X53" s="42"/>
      <c r="Y53" s="122"/>
      <c r="Z53" s="36" t="s">
        <v>49</v>
      </c>
      <c r="AA53" s="52">
        <v>10</v>
      </c>
      <c r="AB53" s="52">
        <v>10</v>
      </c>
      <c r="AC53" s="52">
        <v>10</v>
      </c>
      <c r="AD53" s="52">
        <v>10</v>
      </c>
      <c r="AE53" s="26">
        <f t="shared" si="10"/>
        <v>40</v>
      </c>
      <c r="AF53" s="123"/>
      <c r="AG53" s="45"/>
    </row>
    <row r="54" spans="1:33" ht="108.75" customHeight="1" x14ac:dyDescent="0.25">
      <c r="A54" s="32"/>
      <c r="B54" s="35"/>
      <c r="C54" s="34"/>
      <c r="D54" s="35"/>
      <c r="E54" s="34"/>
      <c r="F54" s="34"/>
      <c r="G54" s="34"/>
      <c r="H54" s="52" t="s">
        <v>290</v>
      </c>
      <c r="I54" s="102" t="s">
        <v>291</v>
      </c>
      <c r="J54" s="52" t="s">
        <v>292</v>
      </c>
      <c r="K54" s="104" t="s">
        <v>293</v>
      </c>
      <c r="L54" s="124" t="s">
        <v>43</v>
      </c>
      <c r="M54" s="52">
        <v>1</v>
      </c>
      <c r="N54" s="125"/>
      <c r="O54" s="125"/>
      <c r="P54" s="125"/>
      <c r="Q54" s="40">
        <f t="shared" si="0"/>
        <v>1</v>
      </c>
      <c r="R54" s="40" t="s">
        <v>44</v>
      </c>
      <c r="S54" s="36" t="s">
        <v>46</v>
      </c>
      <c r="T54" s="37" t="str">
        <f>VLOOKUP(S54,IMG!$A$1:$B$28,2,FALSE)</f>
        <v xml:space="preserve">No Aplica </v>
      </c>
      <c r="U54" s="36" t="s">
        <v>46</v>
      </c>
      <c r="V54" s="36" t="str">
        <f>VLOOKUP(U54,IEDI!$A$1:$C$15,3,FALSE)</f>
        <v>N.A</v>
      </c>
      <c r="W54" s="41" t="str">
        <f>VLOOKUP(U54,IEDI!$A$1:$C$15,2,FALSE)</f>
        <v>No Aplica</v>
      </c>
      <c r="X54" s="42"/>
      <c r="Y54" s="45"/>
      <c r="Z54" s="36"/>
      <c r="AA54" s="45"/>
      <c r="AB54" s="45"/>
      <c r="AC54" s="45"/>
      <c r="AD54" s="45"/>
      <c r="AE54" s="126"/>
      <c r="AF54" s="123"/>
      <c r="AG54" s="45"/>
    </row>
    <row r="55" spans="1:33" ht="15.75" customHeight="1" x14ac:dyDescent="0.25"/>
  </sheetData>
  <sheetProtection algorithmName="SHA-512" hashValue="FmcPGQTC7Y9TcT6WuUGFT1xSJ5e+NtML3U8ScMJUZiGTtqV6g53KF0+JCz7rnlMbd9jGs1xtrjYMJqpm5AKQ+Q==" saltValue="+3UjILIX1dFAWnQX37sjFA==" spinCount="100000" sheet="1" objects="1" scenarios="1"/>
  <mergeCells count="103">
    <mergeCell ref="X3:Z3"/>
    <mergeCell ref="S3:T3"/>
    <mergeCell ref="U3:W3"/>
    <mergeCell ref="AD40:AD41"/>
    <mergeCell ref="AE40:AE41"/>
    <mergeCell ref="AF40:AF41"/>
    <mergeCell ref="X43:X45"/>
    <mergeCell ref="Y43:Y45"/>
    <mergeCell ref="Z40:Z41"/>
    <mergeCell ref="X40:X41"/>
    <mergeCell ref="Y40:Y41"/>
    <mergeCell ref="AA40:AA41"/>
    <mergeCell ref="AB40:AB41"/>
    <mergeCell ref="AC40:AC41"/>
    <mergeCell ref="S16:S20"/>
    <mergeCell ref="T16:T20"/>
    <mergeCell ref="AA3:AF3"/>
    <mergeCell ref="Z42:Z43"/>
    <mergeCell ref="Z44:Z45"/>
    <mergeCell ref="A40:A45"/>
    <mergeCell ref="C40:C45"/>
    <mergeCell ref="D40:D45"/>
    <mergeCell ref="E40:E45"/>
    <mergeCell ref="B3:C3"/>
    <mergeCell ref="D3:F3"/>
    <mergeCell ref="D6:D11"/>
    <mergeCell ref="G3:L3"/>
    <mergeCell ref="A3:A4"/>
    <mergeCell ref="G6:G11"/>
    <mergeCell ref="A12:A13"/>
    <mergeCell ref="C12:C13"/>
    <mergeCell ref="D12:D13"/>
    <mergeCell ref="E12:E13"/>
    <mergeCell ref="F12:F13"/>
    <mergeCell ref="A6:A11"/>
    <mergeCell ref="C6:C11"/>
    <mergeCell ref="F6:F11"/>
    <mergeCell ref="B6:B11"/>
    <mergeCell ref="E6:E11"/>
    <mergeCell ref="E14:E29"/>
    <mergeCell ref="F14:F29"/>
    <mergeCell ref="I27:I28"/>
    <mergeCell ref="A30:A39"/>
    <mergeCell ref="A14:A29"/>
    <mergeCell ref="C14:C29"/>
    <mergeCell ref="C30:C39"/>
    <mergeCell ref="D30:D39"/>
    <mergeCell ref="E30:E39"/>
    <mergeCell ref="F30:F39"/>
    <mergeCell ref="D14:D29"/>
    <mergeCell ref="G14:G29"/>
    <mergeCell ref="G30:G39"/>
    <mergeCell ref="B46:B51"/>
    <mergeCell ref="A46:A51"/>
    <mergeCell ref="A52:A54"/>
    <mergeCell ref="B52:B54"/>
    <mergeCell ref="C52:C54"/>
    <mergeCell ref="C46:C51"/>
    <mergeCell ref="H52:H53"/>
    <mergeCell ref="I52:I53"/>
    <mergeCell ref="G52:G54"/>
    <mergeCell ref="H43:H45"/>
    <mergeCell ref="I43:I45"/>
    <mergeCell ref="G40:G45"/>
    <mergeCell ref="H48:H49"/>
    <mergeCell ref="I48:I49"/>
    <mergeCell ref="G46:G51"/>
    <mergeCell ref="D52:D54"/>
    <mergeCell ref="E52:E54"/>
    <mergeCell ref="F52:F54"/>
    <mergeCell ref="F46:F51"/>
    <mergeCell ref="E46:E51"/>
    <mergeCell ref="D46:D51"/>
    <mergeCell ref="F40:F45"/>
    <mergeCell ref="G12:G13"/>
    <mergeCell ref="L16:L21"/>
    <mergeCell ref="M3:Q3"/>
    <mergeCell ref="Q16:Q21"/>
    <mergeCell ref="J16:J21"/>
    <mergeCell ref="K16:K21"/>
    <mergeCell ref="H16:H21"/>
    <mergeCell ref="H40:H41"/>
    <mergeCell ref="I40:I41"/>
    <mergeCell ref="I16:I21"/>
    <mergeCell ref="I22:I26"/>
    <mergeCell ref="H22:H26"/>
    <mergeCell ref="H27:H28"/>
    <mergeCell ref="R16:R20"/>
    <mergeCell ref="T22:T26"/>
    <mergeCell ref="J22:J25"/>
    <mergeCell ref="K22:K25"/>
    <mergeCell ref="L22:L25"/>
    <mergeCell ref="M22:M25"/>
    <mergeCell ref="N22:N25"/>
    <mergeCell ref="O22:O25"/>
    <mergeCell ref="P22:P25"/>
    <mergeCell ref="Q22:Q25"/>
    <mergeCell ref="R22:R26"/>
    <mergeCell ref="S22:S26"/>
    <mergeCell ref="M16:M21"/>
    <mergeCell ref="N16:N21"/>
    <mergeCell ref="O16:O21"/>
    <mergeCell ref="P16:P21"/>
  </mergeCells>
  <phoneticPr fontId="18" type="noConversion"/>
  <dataValidations disablePrompts="1" count="4">
    <dataValidation type="list" allowBlank="1" showInputMessage="1" showErrorMessage="1" sqref="R6:R16 R27:R54 R21:R22" xr:uid="{0C8D9740-5BF7-43AD-BBAA-3EF421C0ACD8}">
      <formula1>"MISIONAL, CONTRATACIÓN EXTERNA"</formula1>
    </dataValidation>
    <dataValidation type="list" allowBlank="1" showInputMessage="1" showErrorMessage="1" sqref="S6:S16 S27:S54 S21:S22" xr:uid="{DAD26F29-F973-49D2-8022-7AFD5E9FAB3C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U6:U54" xr:uid="{2B7AB9C8-784B-490D-908E-230DE23DF3A2}">
      <formula1>"1,2,3,4,5,6,7,8,9,10,11,12,13,14,N.A"</formula1>
    </dataValidation>
    <dataValidation type="list" allowBlank="1" showInputMessage="1" showErrorMessage="1" sqref="Z6:Z54" xr:uid="{BDAD3C16-E764-4335-8928-AED075D2C1B9}">
      <formula1>"PGOF - TALLER COMUNITARIO,DRMI,POMCAS,PGOF,PORH,REGLAMENTACIÓN,TALLER COMUNITARIO,RONDA HÍDRICA"</formula1>
    </dataValidation>
  </dataValidations>
  <pageMargins left="0.51181102362204722" right="0.51181102362204722" top="0.74803149606299213" bottom="0.74803149606299213" header="0.31496062992125984" footer="0.31496062992125984"/>
  <pageSetup paperSize="258" scale="22" orientation="portrait" r:id="rId1"/>
  <ignoredErrors>
    <ignoredError sqref="W8" evalError="1"/>
    <ignoredError sqref="J37" numberStoredAsText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E0EA-151C-4628-98D2-77EA1F7D2EF8}">
  <dimension ref="A1:C15"/>
  <sheetViews>
    <sheetView tabSelected="1" workbookViewId="0">
      <selection activeCell="B15" sqref="B15"/>
    </sheetView>
  </sheetViews>
  <sheetFormatPr baseColWidth="10" defaultColWidth="11.42578125" defaultRowHeight="16.5" x14ac:dyDescent="0.3"/>
  <cols>
    <col min="1" max="1" width="6" style="345" customWidth="1"/>
    <col min="2" max="2" width="91" style="345" customWidth="1"/>
    <col min="3" max="16384" width="11.42578125" style="345"/>
  </cols>
  <sheetData>
    <row r="1" spans="1:3" x14ac:dyDescent="0.3">
      <c r="A1" s="350">
        <v>1</v>
      </c>
      <c r="B1" s="351" t="s">
        <v>1031</v>
      </c>
      <c r="C1" s="350" t="s">
        <v>1032</v>
      </c>
    </row>
    <row r="2" spans="1:3" x14ac:dyDescent="0.3">
      <c r="A2" s="350">
        <v>2</v>
      </c>
      <c r="B2" s="351" t="s">
        <v>1033</v>
      </c>
      <c r="C2" s="350" t="s">
        <v>1032</v>
      </c>
    </row>
    <row r="3" spans="1:3" x14ac:dyDescent="0.3">
      <c r="A3" s="350">
        <v>3</v>
      </c>
      <c r="B3" s="351" t="s">
        <v>1034</v>
      </c>
      <c r="C3" s="350" t="s">
        <v>1032</v>
      </c>
    </row>
    <row r="4" spans="1:3" x14ac:dyDescent="0.3">
      <c r="A4" s="350">
        <v>4</v>
      </c>
      <c r="B4" s="351" t="s">
        <v>1035</v>
      </c>
      <c r="C4" s="350" t="s">
        <v>1032</v>
      </c>
    </row>
    <row r="5" spans="1:3" x14ac:dyDescent="0.3">
      <c r="A5" s="350">
        <v>5</v>
      </c>
      <c r="B5" s="351" t="s">
        <v>1036</v>
      </c>
      <c r="C5" s="350" t="s">
        <v>1032</v>
      </c>
    </row>
    <row r="6" spans="1:3" x14ac:dyDescent="0.3">
      <c r="A6" s="350">
        <v>6</v>
      </c>
      <c r="B6" s="352" t="s">
        <v>1037</v>
      </c>
      <c r="C6" s="350" t="s">
        <v>1032</v>
      </c>
    </row>
    <row r="7" spans="1:3" x14ac:dyDescent="0.3">
      <c r="A7" s="350">
        <v>7</v>
      </c>
      <c r="B7" s="351" t="s">
        <v>1038</v>
      </c>
      <c r="C7" s="350" t="s">
        <v>1032</v>
      </c>
    </row>
    <row r="8" spans="1:3" x14ac:dyDescent="0.3">
      <c r="A8" s="350">
        <v>8</v>
      </c>
      <c r="B8" s="351" t="s">
        <v>1039</v>
      </c>
      <c r="C8" s="350" t="s">
        <v>1032</v>
      </c>
    </row>
    <row r="9" spans="1:3" x14ac:dyDescent="0.3">
      <c r="A9" s="350">
        <v>9</v>
      </c>
      <c r="B9" s="353" t="s">
        <v>1040</v>
      </c>
      <c r="C9" s="350" t="s">
        <v>1032</v>
      </c>
    </row>
    <row r="10" spans="1:3" x14ac:dyDescent="0.3">
      <c r="A10" s="350">
        <v>10</v>
      </c>
      <c r="B10" s="353" t="s">
        <v>1041</v>
      </c>
      <c r="C10" s="350" t="s">
        <v>1032</v>
      </c>
    </row>
    <row r="11" spans="1:3" x14ac:dyDescent="0.3">
      <c r="A11" s="350">
        <v>11</v>
      </c>
      <c r="B11" s="353" t="s">
        <v>1042</v>
      </c>
      <c r="C11" s="350" t="s">
        <v>1032</v>
      </c>
    </row>
    <row r="12" spans="1:3" x14ac:dyDescent="0.3">
      <c r="A12" s="350">
        <v>12</v>
      </c>
      <c r="B12" s="353" t="s">
        <v>1043</v>
      </c>
      <c r="C12" s="350" t="s">
        <v>1032</v>
      </c>
    </row>
    <row r="13" spans="1:3" x14ac:dyDescent="0.3">
      <c r="A13" s="350">
        <v>13</v>
      </c>
      <c r="B13" s="353" t="s">
        <v>1044</v>
      </c>
      <c r="C13" s="350" t="s">
        <v>1032</v>
      </c>
    </row>
    <row r="14" spans="1:3" x14ac:dyDescent="0.3">
      <c r="A14" s="350">
        <v>14</v>
      </c>
      <c r="B14" s="353" t="s">
        <v>1045</v>
      </c>
      <c r="C14" s="350" t="s">
        <v>1032</v>
      </c>
    </row>
    <row r="15" spans="1:3" x14ac:dyDescent="0.3">
      <c r="A15" s="350" t="s">
        <v>46</v>
      </c>
      <c r="B15" s="353" t="s">
        <v>1046</v>
      </c>
      <c r="C15" s="349" t="s">
        <v>46</v>
      </c>
    </row>
  </sheetData>
  <sheetProtection algorithmName="SHA-512" hashValue="wzqbn3nOeZTxH5QCPDgLaLfjl2x30A2VXP/kvXDadc8njAAimCJfuoDJiDuEgY1Y4TFsa2tUz1Hmbw8FwVSWbw==" saltValue="JemmtQpJBS9yKnDc61r+p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9"/>
  <sheetViews>
    <sheetView view="pageBreakPreview" topLeftCell="U1" zoomScale="70" zoomScaleNormal="60" zoomScaleSheetLayoutView="70" workbookViewId="0">
      <pane ySplit="4" topLeftCell="A35" activePane="bottomLeft" state="frozen"/>
      <selection pane="bottomLeft" activeCell="AG4" sqref="AG4"/>
    </sheetView>
  </sheetViews>
  <sheetFormatPr baseColWidth="10" defaultColWidth="11.42578125" defaultRowHeight="15.75" x14ac:dyDescent="0.25"/>
  <cols>
    <col min="1" max="1" width="18.28515625" style="127" customWidth="1"/>
    <col min="2" max="2" width="11.140625" style="127" customWidth="1"/>
    <col min="3" max="3" width="34.42578125" style="127" customWidth="1"/>
    <col min="4" max="4" width="10.85546875" style="127" hidden="1" customWidth="1"/>
    <col min="5" max="6" width="23.85546875" style="127" hidden="1" customWidth="1"/>
    <col min="7" max="7" width="23.42578125" style="127" customWidth="1"/>
    <col min="8" max="8" width="10.28515625" style="127" customWidth="1"/>
    <col min="9" max="9" width="56.7109375" style="127" customWidth="1"/>
    <col min="10" max="10" width="17.5703125" style="127" customWidth="1"/>
    <col min="11" max="11" width="58" style="127" customWidth="1"/>
    <col min="12" max="12" width="29" style="127" customWidth="1"/>
    <col min="13" max="17" width="11.42578125" style="127" customWidth="1"/>
    <col min="18" max="18" width="23.42578125" style="1" customWidth="1"/>
    <col min="19" max="19" width="11.28515625" style="1" customWidth="1"/>
    <col min="20" max="20" width="56.7109375" style="3" customWidth="1"/>
    <col min="21" max="21" width="11.28515625" style="1"/>
    <col min="22" max="22" width="23.5703125" style="1" customWidth="1"/>
    <col min="23" max="23" width="42.7109375" style="1" customWidth="1"/>
    <col min="24" max="24" width="12.85546875" style="1" customWidth="1"/>
    <col min="25" max="25" width="67.7109375" style="1" customWidth="1"/>
    <col min="26" max="26" width="30.85546875" style="1" customWidth="1"/>
    <col min="27" max="31" width="11.28515625" style="1"/>
    <col min="32" max="32" width="33.5703125" style="1" customWidth="1"/>
    <col min="33" max="33" width="38.85546875" style="127" customWidth="1"/>
    <col min="34" max="16384" width="11.42578125" style="127"/>
  </cols>
  <sheetData>
    <row r="1" spans="1:33" s="1" customFormat="1" ht="39" customHeight="1" x14ac:dyDescent="0.25">
      <c r="A1" s="19" t="s">
        <v>294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</row>
    <row r="2" spans="1:33" s="1" customFormat="1" ht="36.75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s="1" customFormat="1" ht="28.5" customHeight="1" x14ac:dyDescent="0.25">
      <c r="A3" s="128" t="s">
        <v>2</v>
      </c>
      <c r="B3" s="129" t="s">
        <v>3</v>
      </c>
      <c r="C3" s="130"/>
      <c r="D3" s="131" t="s">
        <v>4</v>
      </c>
      <c r="E3" s="132"/>
      <c r="F3" s="133"/>
      <c r="G3" s="134" t="s">
        <v>5</v>
      </c>
      <c r="H3" s="135"/>
      <c r="I3" s="135"/>
      <c r="J3" s="135"/>
      <c r="K3" s="135"/>
      <c r="L3" s="136"/>
      <c r="M3" s="137" t="s">
        <v>295</v>
      </c>
      <c r="N3" s="138"/>
      <c r="O3" s="138"/>
      <c r="P3" s="138"/>
      <c r="Q3" s="139"/>
      <c r="R3" s="15"/>
      <c r="S3" s="131" t="s">
        <v>7</v>
      </c>
      <c r="T3" s="133"/>
      <c r="U3" s="131" t="s">
        <v>8</v>
      </c>
      <c r="V3" s="132"/>
      <c r="W3" s="133"/>
      <c r="X3" s="19" t="s">
        <v>9</v>
      </c>
      <c r="Y3" s="20"/>
      <c r="Z3" s="21"/>
      <c r="AA3" s="137" t="s">
        <v>10</v>
      </c>
      <c r="AB3" s="138"/>
      <c r="AC3" s="138"/>
      <c r="AD3" s="138"/>
      <c r="AE3" s="138"/>
      <c r="AF3" s="138"/>
      <c r="AG3" s="5"/>
    </row>
    <row r="4" spans="1:33" s="1" customFormat="1" ht="118.5" customHeight="1" x14ac:dyDescent="0.25">
      <c r="A4" s="6"/>
      <c r="B4" s="25" t="s">
        <v>11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4" t="s">
        <v>296</v>
      </c>
      <c r="M4" s="62">
        <v>2024</v>
      </c>
      <c r="N4" s="62">
        <v>2025</v>
      </c>
      <c r="O4" s="62">
        <v>2026</v>
      </c>
      <c r="P4" s="62">
        <v>2027</v>
      </c>
      <c r="Q4" s="62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9" t="s">
        <v>33</v>
      </c>
    </row>
    <row r="5" spans="1:33" ht="7.5" customHeight="1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1"/>
    </row>
    <row r="6" spans="1:33" ht="66" customHeight="1" x14ac:dyDescent="0.2">
      <c r="A6" s="142"/>
      <c r="B6" s="143" t="s">
        <v>297</v>
      </c>
      <c r="C6" s="144" t="s">
        <v>298</v>
      </c>
      <c r="D6" s="145" t="s">
        <v>299</v>
      </c>
      <c r="E6" s="144" t="s">
        <v>300</v>
      </c>
      <c r="F6" s="144" t="s">
        <v>301</v>
      </c>
      <c r="G6" s="146" t="s">
        <v>302</v>
      </c>
      <c r="H6" s="147" t="s">
        <v>303</v>
      </c>
      <c r="I6" s="148" t="s">
        <v>304</v>
      </c>
      <c r="J6" s="149">
        <v>320203100</v>
      </c>
      <c r="K6" s="150" t="s">
        <v>305</v>
      </c>
      <c r="L6" s="151" t="s">
        <v>306</v>
      </c>
      <c r="M6" s="53"/>
      <c r="N6" s="53">
        <v>25</v>
      </c>
      <c r="O6" s="53"/>
      <c r="P6" s="53">
        <v>25</v>
      </c>
      <c r="Q6" s="36">
        <f>SUM(M6:P6)</f>
        <v>50</v>
      </c>
      <c r="R6" s="40" t="s">
        <v>44</v>
      </c>
      <c r="S6" s="36" t="s">
        <v>46</v>
      </c>
      <c r="T6" s="37" t="str">
        <f>VLOOKUP(S6,IMG!$A$1:$B$28,2,FALSE)</f>
        <v xml:space="preserve">No Aplica </v>
      </c>
      <c r="U6" s="36" t="s">
        <v>46</v>
      </c>
      <c r="V6" s="36" t="str">
        <f>VLOOKUP(U6,IEDI!$A$1:$C$15,3,FALSE)</f>
        <v>N.A</v>
      </c>
      <c r="W6" s="41" t="str">
        <f>VLOOKUP(U6,IEDI!$A$1:$C$15,2,FALSE)</f>
        <v>No Aplica</v>
      </c>
      <c r="X6" s="152" t="s">
        <v>307</v>
      </c>
      <c r="Y6" s="43" t="s">
        <v>308</v>
      </c>
      <c r="Z6" s="40" t="s">
        <v>309</v>
      </c>
      <c r="AA6" s="153"/>
      <c r="AB6" s="153">
        <v>25</v>
      </c>
      <c r="AC6" s="153"/>
      <c r="AD6" s="153">
        <v>25</v>
      </c>
      <c r="AE6" s="154">
        <f>SUM(AA6:AD6)</f>
        <v>50</v>
      </c>
      <c r="AF6" s="155" t="s">
        <v>306</v>
      </c>
      <c r="AG6" s="156"/>
    </row>
    <row r="7" spans="1:33" ht="65.25" customHeight="1" x14ac:dyDescent="0.2">
      <c r="A7" s="157"/>
      <c r="B7" s="158"/>
      <c r="C7" s="159"/>
      <c r="D7" s="158"/>
      <c r="E7" s="159"/>
      <c r="F7" s="160"/>
      <c r="G7" s="161"/>
      <c r="H7" s="147" t="s">
        <v>310</v>
      </c>
      <c r="I7" s="148" t="s">
        <v>311</v>
      </c>
      <c r="J7" s="149">
        <v>320200600</v>
      </c>
      <c r="K7" s="150" t="s">
        <v>312</v>
      </c>
      <c r="L7" s="151" t="s">
        <v>313</v>
      </c>
      <c r="M7" s="53">
        <v>200</v>
      </c>
      <c r="N7" s="53">
        <v>200</v>
      </c>
      <c r="O7" s="53">
        <v>200</v>
      </c>
      <c r="P7" s="53">
        <v>200</v>
      </c>
      <c r="Q7" s="36">
        <f t="shared" ref="Q7:Q39" si="0">SUM(M7:P7)</f>
        <v>800</v>
      </c>
      <c r="R7" s="40" t="s">
        <v>44</v>
      </c>
      <c r="S7" s="36" t="s">
        <v>46</v>
      </c>
      <c r="T7" s="37" t="str">
        <f>VLOOKUP(S7,IMG!$A$1:$B$28,2,FALSE)</f>
        <v xml:space="preserve">No Aplica </v>
      </c>
      <c r="U7" s="36" t="s">
        <v>46</v>
      </c>
      <c r="V7" s="36" t="str">
        <f>VLOOKUP(U7,IEDI!$A$1:$C$15,3,FALSE)</f>
        <v>N.A</v>
      </c>
      <c r="W7" s="41" t="str">
        <f>VLOOKUP(U7,IEDI!$A$1:$C$15,2,FALSE)</f>
        <v>No Aplica</v>
      </c>
      <c r="X7" s="152" t="s">
        <v>314</v>
      </c>
      <c r="Y7" s="48" t="s">
        <v>315</v>
      </c>
      <c r="Z7" s="47" t="s">
        <v>72</v>
      </c>
      <c r="AA7" s="153">
        <v>200</v>
      </c>
      <c r="AB7" s="153">
        <v>200</v>
      </c>
      <c r="AC7" s="153">
        <v>200</v>
      </c>
      <c r="AD7" s="153">
        <v>200</v>
      </c>
      <c r="AE7" s="154">
        <f t="shared" ref="AE7:AE39" si="1">SUM(AA7:AD7)</f>
        <v>800</v>
      </c>
      <c r="AF7" s="155" t="s">
        <v>316</v>
      </c>
      <c r="AG7" s="156"/>
    </row>
    <row r="8" spans="1:33" ht="65.25" customHeight="1" x14ac:dyDescent="0.2">
      <c r="A8" s="157"/>
      <c r="B8" s="158"/>
      <c r="C8" s="159"/>
      <c r="D8" s="158"/>
      <c r="E8" s="159"/>
      <c r="F8" s="160"/>
      <c r="G8" s="161"/>
      <c r="H8" s="147" t="s">
        <v>317</v>
      </c>
      <c r="I8" s="148" t="s">
        <v>318</v>
      </c>
      <c r="J8" s="149">
        <v>320200402</v>
      </c>
      <c r="K8" s="150" t="s">
        <v>319</v>
      </c>
      <c r="L8" s="151" t="s">
        <v>62</v>
      </c>
      <c r="M8" s="53"/>
      <c r="N8" s="53">
        <v>1</v>
      </c>
      <c r="O8" s="53"/>
      <c r="P8" s="53"/>
      <c r="Q8" s="36">
        <f t="shared" si="0"/>
        <v>1</v>
      </c>
      <c r="R8" s="40" t="s">
        <v>320</v>
      </c>
      <c r="S8" s="36" t="s">
        <v>46</v>
      </c>
      <c r="T8" s="37" t="str">
        <f>VLOOKUP(S8,IMG!$A$1:$B$28,2,FALSE)</f>
        <v xml:space="preserve">No Aplica </v>
      </c>
      <c r="U8" s="36" t="s">
        <v>46</v>
      </c>
      <c r="V8" s="36" t="str">
        <f>VLOOKUP(U8,IEDI!$A$1:$C$15,3,FALSE)</f>
        <v>N.A</v>
      </c>
      <c r="W8" s="41" t="str">
        <f>VLOOKUP(U8,IEDI!$A$1:$C$15,2,FALSE)</f>
        <v>No Aplica</v>
      </c>
      <c r="X8" s="152" t="s">
        <v>321</v>
      </c>
      <c r="Y8" s="48" t="s">
        <v>322</v>
      </c>
      <c r="Z8" s="47" t="s">
        <v>49</v>
      </c>
      <c r="AA8" s="153"/>
      <c r="AB8" s="153">
        <v>1</v>
      </c>
      <c r="AC8" s="153"/>
      <c r="AD8" s="153"/>
      <c r="AE8" s="154">
        <f t="shared" si="1"/>
        <v>1</v>
      </c>
      <c r="AF8" s="155" t="s">
        <v>323</v>
      </c>
      <c r="AG8" s="156"/>
    </row>
    <row r="9" spans="1:33" ht="65.25" customHeight="1" x14ac:dyDescent="0.2">
      <c r="A9" s="157"/>
      <c r="B9" s="158"/>
      <c r="C9" s="159"/>
      <c r="D9" s="158"/>
      <c r="E9" s="159"/>
      <c r="F9" s="160"/>
      <c r="G9" s="161"/>
      <c r="H9" s="162" t="s">
        <v>324</v>
      </c>
      <c r="I9" s="163" t="s">
        <v>325</v>
      </c>
      <c r="J9" s="149">
        <v>320200604</v>
      </c>
      <c r="K9" s="164" t="s">
        <v>326</v>
      </c>
      <c r="L9" s="165" t="s">
        <v>313</v>
      </c>
      <c r="M9" s="53">
        <v>222200</v>
      </c>
      <c r="N9" s="53">
        <v>222200</v>
      </c>
      <c r="O9" s="53">
        <v>222200</v>
      </c>
      <c r="P9" s="53">
        <v>222200</v>
      </c>
      <c r="Q9" s="36">
        <f t="shared" si="0"/>
        <v>888800</v>
      </c>
      <c r="R9" s="40" t="s">
        <v>44</v>
      </c>
      <c r="S9" s="36" t="s">
        <v>46</v>
      </c>
      <c r="T9" s="37" t="str">
        <f>VLOOKUP(S9,IMG!$A$1:$B$28,2,FALSE)</f>
        <v xml:space="preserve">No Aplica </v>
      </c>
      <c r="U9" s="36" t="s">
        <v>46</v>
      </c>
      <c r="V9" s="36" t="str">
        <f>VLOOKUP(U9,IEDI!$A$1:$C$15,3,FALSE)</f>
        <v>N.A</v>
      </c>
      <c r="W9" s="41" t="str">
        <f>VLOOKUP(U9,IEDI!$A$1:$C$15,2,FALSE)</f>
        <v>No Aplica</v>
      </c>
      <c r="X9" s="166" t="s">
        <v>327</v>
      </c>
      <c r="Y9" s="56" t="s">
        <v>328</v>
      </c>
      <c r="Z9" s="55" t="s">
        <v>329</v>
      </c>
      <c r="AA9" s="153">
        <v>222200</v>
      </c>
      <c r="AB9" s="153">
        <v>222200</v>
      </c>
      <c r="AC9" s="153">
        <v>222200</v>
      </c>
      <c r="AD9" s="153">
        <v>222200</v>
      </c>
      <c r="AE9" s="154">
        <f t="shared" si="1"/>
        <v>888800</v>
      </c>
      <c r="AF9" s="155" t="s">
        <v>330</v>
      </c>
      <c r="AG9" s="156"/>
    </row>
    <row r="10" spans="1:33" ht="65.25" customHeight="1" x14ac:dyDescent="0.2">
      <c r="A10" s="157"/>
      <c r="B10" s="158"/>
      <c r="C10" s="159"/>
      <c r="D10" s="158"/>
      <c r="E10" s="159"/>
      <c r="F10" s="160"/>
      <c r="G10" s="161"/>
      <c r="H10" s="167"/>
      <c r="I10" s="168"/>
      <c r="J10" s="149">
        <v>320200605</v>
      </c>
      <c r="K10" s="164" t="s">
        <v>331</v>
      </c>
      <c r="L10" s="165" t="s">
        <v>313</v>
      </c>
      <c r="M10" s="53">
        <v>222200</v>
      </c>
      <c r="N10" s="53">
        <v>222200</v>
      </c>
      <c r="O10" s="53">
        <v>222200</v>
      </c>
      <c r="P10" s="53">
        <v>222200</v>
      </c>
      <c r="Q10" s="36">
        <f t="shared" si="0"/>
        <v>888800</v>
      </c>
      <c r="R10" s="40" t="s">
        <v>44</v>
      </c>
      <c r="S10" s="36" t="s">
        <v>46</v>
      </c>
      <c r="T10" s="37" t="str">
        <f>VLOOKUP(S10,IMG!$A$1:$B$28,2,FALSE)</f>
        <v xml:space="preserve">No Aplica </v>
      </c>
      <c r="U10" s="36" t="s">
        <v>46</v>
      </c>
      <c r="V10" s="36" t="str">
        <f>VLOOKUP(U10,IEDI!$A$1:$C$15,3,FALSE)</f>
        <v>N.A</v>
      </c>
      <c r="W10" s="41" t="str">
        <f>VLOOKUP(U10,IEDI!$A$1:$C$15,2,FALSE)</f>
        <v>No Aplica</v>
      </c>
      <c r="X10" s="169"/>
      <c r="Y10" s="73"/>
      <c r="Z10" s="72"/>
      <c r="AA10" s="153">
        <v>222200</v>
      </c>
      <c r="AB10" s="153">
        <v>222200</v>
      </c>
      <c r="AC10" s="153">
        <v>222200</v>
      </c>
      <c r="AD10" s="153">
        <v>222200</v>
      </c>
      <c r="AE10" s="154">
        <f t="shared" si="1"/>
        <v>888800</v>
      </c>
      <c r="AF10" s="155" t="s">
        <v>332</v>
      </c>
      <c r="AG10" s="156"/>
    </row>
    <row r="11" spans="1:33" ht="69" customHeight="1" x14ac:dyDescent="0.2">
      <c r="A11" s="157"/>
      <c r="B11" s="158"/>
      <c r="C11" s="159"/>
      <c r="D11" s="158"/>
      <c r="E11" s="159"/>
      <c r="F11" s="160"/>
      <c r="G11" s="161"/>
      <c r="H11" s="147" t="s">
        <v>333</v>
      </c>
      <c r="I11" s="164" t="s">
        <v>334</v>
      </c>
      <c r="J11" s="149">
        <v>320200500</v>
      </c>
      <c r="K11" s="150" t="s">
        <v>335</v>
      </c>
      <c r="L11" s="165" t="s">
        <v>336</v>
      </c>
      <c r="M11" s="153">
        <v>100</v>
      </c>
      <c r="N11" s="153"/>
      <c r="O11" s="153">
        <v>100</v>
      </c>
      <c r="P11" s="153"/>
      <c r="Q11" s="170">
        <f t="shared" si="0"/>
        <v>200</v>
      </c>
      <c r="R11" s="40" t="s">
        <v>44</v>
      </c>
      <c r="S11" s="36" t="s">
        <v>337</v>
      </c>
      <c r="T11" s="37" t="str">
        <f>VLOOKUP(S11,IMG!$A$1:$B$28,2,FALSE)</f>
        <v>Porcentaje de áreas de ecosistemas en restauración, rehabilitación y reforestación</v>
      </c>
      <c r="U11" s="36">
        <v>10</v>
      </c>
      <c r="V11" s="36" t="str">
        <f>VLOOKUP(U11,IEDI!$A$1:$C$15,3,FALSE)</f>
        <v>Eficacia</v>
      </c>
      <c r="W11" s="41" t="str">
        <f>VLOOKUP(U11,IEDI!$A$1:$C$15,2,FALSE)</f>
        <v xml:space="preserve">Porcentaje de áreas de ecosistemas en restauración, rehabilitación y reforestación </v>
      </c>
      <c r="X11" s="171" t="s">
        <v>338</v>
      </c>
      <c r="Y11" s="48" t="s">
        <v>339</v>
      </c>
      <c r="Z11" s="47" t="s">
        <v>68</v>
      </c>
      <c r="AA11" s="153">
        <v>100</v>
      </c>
      <c r="AB11" s="153"/>
      <c r="AC11" s="153">
        <v>100</v>
      </c>
      <c r="AD11" s="153"/>
      <c r="AE11" s="154">
        <f t="shared" si="1"/>
        <v>200</v>
      </c>
      <c r="AF11" s="48" t="s">
        <v>340</v>
      </c>
      <c r="AG11" s="156"/>
    </row>
    <row r="12" spans="1:33" ht="69" customHeight="1" x14ac:dyDescent="0.2">
      <c r="A12" s="157"/>
      <c r="B12" s="158"/>
      <c r="C12" s="159"/>
      <c r="D12" s="158"/>
      <c r="E12" s="159"/>
      <c r="F12" s="160"/>
      <c r="G12" s="161"/>
      <c r="H12" s="147" t="s">
        <v>341</v>
      </c>
      <c r="I12" s="164" t="s">
        <v>342</v>
      </c>
      <c r="J12" s="149">
        <v>320200500</v>
      </c>
      <c r="K12" s="150" t="s">
        <v>335</v>
      </c>
      <c r="L12" s="165" t="s">
        <v>336</v>
      </c>
      <c r="M12" s="153"/>
      <c r="N12" s="153">
        <v>100</v>
      </c>
      <c r="O12" s="153"/>
      <c r="P12" s="153"/>
      <c r="Q12" s="170">
        <f t="shared" si="0"/>
        <v>100</v>
      </c>
      <c r="R12" s="40" t="s">
        <v>44</v>
      </c>
      <c r="S12" s="36" t="s">
        <v>337</v>
      </c>
      <c r="T12" s="37" t="str">
        <f>VLOOKUP(S12,IMG!$A$1:$B$28,2,FALSE)</f>
        <v>Porcentaje de áreas de ecosistemas en restauración, rehabilitación y reforestación</v>
      </c>
      <c r="U12" s="36">
        <v>10</v>
      </c>
      <c r="V12" s="36" t="str">
        <f>VLOOKUP(U12,IEDI!$A$1:$C$15,3,FALSE)</f>
        <v>Eficacia</v>
      </c>
      <c r="W12" s="41" t="str">
        <f>VLOOKUP(U12,IEDI!$A$1:$C$15,2,FALSE)</f>
        <v xml:space="preserve">Porcentaje de áreas de ecosistemas en restauración, rehabilitación y reforestación </v>
      </c>
      <c r="X12" s="171" t="s">
        <v>343</v>
      </c>
      <c r="Y12" s="48" t="s">
        <v>342</v>
      </c>
      <c r="Z12" s="40" t="s">
        <v>68</v>
      </c>
      <c r="AA12" s="153"/>
      <c r="AB12" s="153">
        <v>100</v>
      </c>
      <c r="AC12" s="153"/>
      <c r="AD12" s="153"/>
      <c r="AE12" s="154">
        <f t="shared" si="1"/>
        <v>100</v>
      </c>
      <c r="AF12" s="48" t="s">
        <v>340</v>
      </c>
      <c r="AG12" s="156"/>
    </row>
    <row r="13" spans="1:33" ht="66" customHeight="1" x14ac:dyDescent="0.2">
      <c r="A13" s="157"/>
      <c r="B13" s="158"/>
      <c r="C13" s="159"/>
      <c r="D13" s="158"/>
      <c r="E13" s="159"/>
      <c r="F13" s="160"/>
      <c r="G13" s="161"/>
      <c r="H13" s="172" t="s">
        <v>344</v>
      </c>
      <c r="I13" s="173" t="s">
        <v>345</v>
      </c>
      <c r="J13" s="149">
        <v>320200501</v>
      </c>
      <c r="K13" s="164" t="s">
        <v>346</v>
      </c>
      <c r="L13" s="165" t="s">
        <v>336</v>
      </c>
      <c r="M13" s="153">
        <v>100</v>
      </c>
      <c r="N13" s="153">
        <v>100</v>
      </c>
      <c r="O13" s="153">
        <v>100</v>
      </c>
      <c r="P13" s="153"/>
      <c r="Q13" s="170">
        <f t="shared" si="0"/>
        <v>300</v>
      </c>
      <c r="R13" s="60" t="s">
        <v>44</v>
      </c>
      <c r="S13" s="61" t="s">
        <v>46</v>
      </c>
      <c r="T13" s="105" t="str">
        <f>VLOOKUP(S13,IMG!$A$1:$B$28,2,FALSE)</f>
        <v xml:space="preserve">No Aplica </v>
      </c>
      <c r="U13" s="61" t="s">
        <v>46</v>
      </c>
      <c r="V13" s="61" t="str">
        <f>VLOOKUP(U13,IEDI!$A$1:$C$15,3,FALSE)</f>
        <v>N.A</v>
      </c>
      <c r="W13" s="60" t="str">
        <f>VLOOKUP(U13,IEDI!$A$1:$C$15,2,FALSE)</f>
        <v>No Aplica</v>
      </c>
      <c r="X13" s="166" t="s">
        <v>347</v>
      </c>
      <c r="Y13" s="105" t="s">
        <v>348</v>
      </c>
      <c r="Z13" s="60"/>
      <c r="AA13" s="153">
        <v>100</v>
      </c>
      <c r="AB13" s="153">
        <v>100</v>
      </c>
      <c r="AC13" s="153">
        <v>100</v>
      </c>
      <c r="AD13" s="153"/>
      <c r="AE13" s="154">
        <f t="shared" si="1"/>
        <v>300</v>
      </c>
      <c r="AF13" s="155" t="s">
        <v>349</v>
      </c>
      <c r="AG13" s="156"/>
    </row>
    <row r="14" spans="1:33" ht="66" customHeight="1" x14ac:dyDescent="0.2">
      <c r="A14" s="157"/>
      <c r="B14" s="158"/>
      <c r="C14" s="159"/>
      <c r="D14" s="158"/>
      <c r="E14" s="159"/>
      <c r="F14" s="160"/>
      <c r="G14" s="161"/>
      <c r="H14" s="172"/>
      <c r="I14" s="173"/>
      <c r="J14" s="149">
        <v>320200502</v>
      </c>
      <c r="K14" s="164" t="s">
        <v>350</v>
      </c>
      <c r="L14" s="165" t="s">
        <v>336</v>
      </c>
      <c r="M14" s="153">
        <v>100</v>
      </c>
      <c r="N14" s="153">
        <v>100</v>
      </c>
      <c r="O14" s="153">
        <v>100</v>
      </c>
      <c r="P14" s="153"/>
      <c r="Q14" s="170">
        <f t="shared" si="0"/>
        <v>300</v>
      </c>
      <c r="R14" s="70"/>
      <c r="S14" s="71"/>
      <c r="T14" s="109"/>
      <c r="U14" s="71"/>
      <c r="V14" s="71"/>
      <c r="W14" s="70"/>
      <c r="X14" s="169"/>
      <c r="Y14" s="109"/>
      <c r="Z14" s="70"/>
      <c r="AA14" s="153">
        <v>100</v>
      </c>
      <c r="AB14" s="153">
        <v>100</v>
      </c>
      <c r="AC14" s="153">
        <v>100</v>
      </c>
      <c r="AD14" s="153"/>
      <c r="AE14" s="154">
        <f t="shared" si="1"/>
        <v>300</v>
      </c>
      <c r="AF14" s="155" t="s">
        <v>351</v>
      </c>
      <c r="AG14" s="156"/>
    </row>
    <row r="15" spans="1:33" ht="80.25" customHeight="1" x14ac:dyDescent="0.2">
      <c r="A15" s="157"/>
      <c r="B15" s="158"/>
      <c r="C15" s="159"/>
      <c r="D15" s="158"/>
      <c r="E15" s="159"/>
      <c r="F15" s="160"/>
      <c r="G15" s="161"/>
      <c r="H15" s="174" t="s">
        <v>352</v>
      </c>
      <c r="I15" s="175" t="s">
        <v>353</v>
      </c>
      <c r="J15" s="176">
        <v>320200500</v>
      </c>
      <c r="K15" s="175" t="s">
        <v>354</v>
      </c>
      <c r="L15" s="165" t="s">
        <v>336</v>
      </c>
      <c r="M15" s="153"/>
      <c r="N15" s="153">
        <v>100</v>
      </c>
      <c r="O15" s="153"/>
      <c r="P15" s="153">
        <v>100</v>
      </c>
      <c r="Q15" s="170">
        <f t="shared" si="0"/>
        <v>200</v>
      </c>
      <c r="R15" s="40" t="s">
        <v>44</v>
      </c>
      <c r="S15" s="36" t="s">
        <v>337</v>
      </c>
      <c r="T15" s="37" t="str">
        <f>VLOOKUP(S15,IMG!$A$1:$B$28,2,FALSE)</f>
        <v>Porcentaje de áreas de ecosistemas en restauración, rehabilitación y reforestación</v>
      </c>
      <c r="U15" s="36">
        <v>10</v>
      </c>
      <c r="V15" s="36" t="str">
        <f>VLOOKUP(U15,IEDI!$A$1:$C$15,3,FALSE)</f>
        <v>Eficacia</v>
      </c>
      <c r="W15" s="40" t="str">
        <f>VLOOKUP(U15,IEDI!$A$1:$C$15,2,FALSE)</f>
        <v xml:space="preserve">Porcentaje de áreas de ecosistemas en restauración, rehabilitación y reforestación </v>
      </c>
      <c r="X15" s="152" t="s">
        <v>355</v>
      </c>
      <c r="Y15" s="37" t="s">
        <v>356</v>
      </c>
      <c r="Z15" s="47" t="s">
        <v>357</v>
      </c>
      <c r="AA15" s="153"/>
      <c r="AB15" s="153">
        <v>100</v>
      </c>
      <c r="AC15" s="153"/>
      <c r="AD15" s="153">
        <v>100</v>
      </c>
      <c r="AE15" s="154">
        <f t="shared" si="1"/>
        <v>200</v>
      </c>
      <c r="AF15" s="155" t="s">
        <v>358</v>
      </c>
      <c r="AG15" s="156"/>
    </row>
    <row r="16" spans="1:33" ht="81.75" customHeight="1" x14ac:dyDescent="0.2">
      <c r="A16" s="157"/>
      <c r="B16" s="158"/>
      <c r="C16" s="159"/>
      <c r="D16" s="158"/>
      <c r="E16" s="159"/>
      <c r="F16" s="160"/>
      <c r="G16" s="161"/>
      <c r="H16" s="174" t="s">
        <v>359</v>
      </c>
      <c r="I16" s="175" t="s">
        <v>360</v>
      </c>
      <c r="J16" s="149">
        <v>320203704</v>
      </c>
      <c r="K16" s="150" t="s">
        <v>361</v>
      </c>
      <c r="L16" s="165" t="s">
        <v>362</v>
      </c>
      <c r="M16" s="153">
        <v>50</v>
      </c>
      <c r="N16" s="153"/>
      <c r="O16" s="153">
        <v>50</v>
      </c>
      <c r="P16" s="153"/>
      <c r="Q16" s="154">
        <f t="shared" si="0"/>
        <v>100</v>
      </c>
      <c r="R16" s="40" t="s">
        <v>44</v>
      </c>
      <c r="S16" s="36" t="s">
        <v>46</v>
      </c>
      <c r="T16" s="37" t="str">
        <f>VLOOKUP(S16,IMG!$A$1:$B$28,2,FALSE)</f>
        <v xml:space="preserve">No Aplica </v>
      </c>
      <c r="U16" s="36" t="s">
        <v>46</v>
      </c>
      <c r="V16" s="36" t="str">
        <f>VLOOKUP(U16,IEDI!$A$1:$C$15,3,FALSE)</f>
        <v>N.A</v>
      </c>
      <c r="W16" s="40" t="str">
        <f>VLOOKUP(U16,IEDI!$A$1:$C$15,2,FALSE)</f>
        <v>No Aplica</v>
      </c>
      <c r="X16" s="152" t="s">
        <v>363</v>
      </c>
      <c r="Y16" s="37" t="s">
        <v>364</v>
      </c>
      <c r="Z16" s="47" t="s">
        <v>68</v>
      </c>
      <c r="AA16" s="153">
        <v>50</v>
      </c>
      <c r="AB16" s="153"/>
      <c r="AC16" s="153">
        <v>50</v>
      </c>
      <c r="AD16" s="153"/>
      <c r="AE16" s="154">
        <f t="shared" si="1"/>
        <v>100</v>
      </c>
      <c r="AF16" s="155" t="s">
        <v>365</v>
      </c>
      <c r="AG16" s="156"/>
    </row>
    <row r="17" spans="1:33" ht="51.75" customHeight="1" x14ac:dyDescent="0.2">
      <c r="A17" s="157"/>
      <c r="B17" s="158"/>
      <c r="C17" s="159"/>
      <c r="D17" s="158"/>
      <c r="E17" s="159"/>
      <c r="F17" s="160"/>
      <c r="G17" s="161"/>
      <c r="H17" s="162" t="s">
        <v>366</v>
      </c>
      <c r="I17" s="163" t="s">
        <v>367</v>
      </c>
      <c r="J17" s="149">
        <v>320201200</v>
      </c>
      <c r="K17" s="150" t="s">
        <v>368</v>
      </c>
      <c r="L17" s="165" t="s">
        <v>336</v>
      </c>
      <c r="M17" s="153"/>
      <c r="N17" s="153">
        <v>119009</v>
      </c>
      <c r="O17" s="153"/>
      <c r="P17" s="153">
        <v>5510</v>
      </c>
      <c r="Q17" s="170">
        <f>SUM(M17:P17)</f>
        <v>124519</v>
      </c>
      <c r="R17" s="60" t="s">
        <v>44</v>
      </c>
      <c r="S17" s="36" t="s">
        <v>46</v>
      </c>
      <c r="T17" s="37" t="str">
        <f>VLOOKUP(S17,IMG!$A$1:$B$28,2,FALSE)</f>
        <v xml:space="preserve">No Aplica </v>
      </c>
      <c r="U17" s="36" t="s">
        <v>46</v>
      </c>
      <c r="V17" s="36" t="str">
        <f>VLOOKUP(U17,IEDI!$A$1:$C$15,3,FALSE)</f>
        <v>N.A</v>
      </c>
      <c r="W17" s="40" t="str">
        <f>VLOOKUP(U17,IEDI!$A$1:$C$15,2,FALSE)</f>
        <v>No Aplica</v>
      </c>
      <c r="X17" s="166" t="s">
        <v>369</v>
      </c>
      <c r="Y17" s="56" t="s">
        <v>367</v>
      </c>
      <c r="Z17" s="55" t="s">
        <v>49</v>
      </c>
      <c r="AA17" s="153"/>
      <c r="AB17" s="153">
        <v>119009</v>
      </c>
      <c r="AC17" s="153"/>
      <c r="AD17" s="153">
        <v>5510</v>
      </c>
      <c r="AE17" s="154">
        <f t="shared" si="1"/>
        <v>124519</v>
      </c>
      <c r="AF17" s="155" t="s">
        <v>370</v>
      </c>
      <c r="AG17" s="156"/>
    </row>
    <row r="18" spans="1:33" ht="51.75" customHeight="1" x14ac:dyDescent="0.2">
      <c r="A18" s="157"/>
      <c r="B18" s="158"/>
      <c r="C18" s="159"/>
      <c r="D18" s="158"/>
      <c r="E18" s="159"/>
      <c r="F18" s="160"/>
      <c r="G18" s="161"/>
      <c r="H18" s="177"/>
      <c r="I18" s="178"/>
      <c r="J18" s="176">
        <v>320200103</v>
      </c>
      <c r="K18" s="179" t="s">
        <v>371</v>
      </c>
      <c r="L18" s="165" t="s">
        <v>62</v>
      </c>
      <c r="M18" s="153"/>
      <c r="N18" s="153">
        <v>1</v>
      </c>
      <c r="O18" s="180"/>
      <c r="P18" s="153">
        <v>1</v>
      </c>
      <c r="Q18" s="170">
        <f t="shared" si="0"/>
        <v>2</v>
      </c>
      <c r="R18" s="68"/>
      <c r="S18" s="36" t="s">
        <v>372</v>
      </c>
      <c r="T18" s="37" t="str">
        <f>VLOOKUP(S18,IMG!$A$1:$B$28,2,FALSE)</f>
        <v>Porcentaje de áreas protegidas con planes de manejo en ejecución</v>
      </c>
      <c r="U18" s="36" t="s">
        <v>46</v>
      </c>
      <c r="V18" s="36" t="str">
        <f>VLOOKUP(U18,IEDI!$A$1:$C$15,3,FALSE)</f>
        <v>N.A</v>
      </c>
      <c r="W18" s="40" t="str">
        <f>VLOOKUP(U18,IEDI!$A$1:$C$15,2,FALSE)</f>
        <v>No Aplica</v>
      </c>
      <c r="X18" s="181"/>
      <c r="Y18" s="64"/>
      <c r="Z18" s="63"/>
      <c r="AA18" s="153"/>
      <c r="AB18" s="153">
        <v>1</v>
      </c>
      <c r="AC18" s="182"/>
      <c r="AD18" s="153">
        <v>1</v>
      </c>
      <c r="AE18" s="154">
        <f t="shared" si="1"/>
        <v>2</v>
      </c>
      <c r="AF18" s="155" t="s">
        <v>62</v>
      </c>
      <c r="AG18" s="156"/>
    </row>
    <row r="19" spans="1:33" ht="51.75" customHeight="1" x14ac:dyDescent="0.2">
      <c r="A19" s="157"/>
      <c r="B19" s="158"/>
      <c r="C19" s="159"/>
      <c r="D19" s="158"/>
      <c r="E19" s="159"/>
      <c r="F19" s="160"/>
      <c r="G19" s="161"/>
      <c r="H19" s="167"/>
      <c r="I19" s="168"/>
      <c r="J19" s="183" t="s">
        <v>373</v>
      </c>
      <c r="K19" s="184" t="s">
        <v>374</v>
      </c>
      <c r="L19" s="185" t="s">
        <v>62</v>
      </c>
      <c r="M19" s="153"/>
      <c r="N19" s="153">
        <v>1</v>
      </c>
      <c r="O19" s="180"/>
      <c r="P19" s="153">
        <v>1</v>
      </c>
      <c r="Q19" s="170">
        <f t="shared" si="0"/>
        <v>2</v>
      </c>
      <c r="R19" s="70"/>
      <c r="S19" s="36" t="s">
        <v>375</v>
      </c>
      <c r="T19" s="37" t="str">
        <f>VLOOKUP(S19,IMG!$A$1:$B$28,2,FALSE)</f>
        <v>Porcentaje de páramos delimitados por el MADS, con zonificación y régimen de usos adoptados por la CAR</v>
      </c>
      <c r="U19" s="36" t="s">
        <v>46</v>
      </c>
      <c r="V19" s="36" t="str">
        <f>VLOOKUP(U19,IEDI!$A$1:$C$15,3,FALSE)</f>
        <v>N.A</v>
      </c>
      <c r="W19" s="40" t="str">
        <f>VLOOKUP(U19,IEDI!$A$1:$C$15,2,FALSE)</f>
        <v>No Aplica</v>
      </c>
      <c r="X19" s="169"/>
      <c r="Y19" s="73"/>
      <c r="Z19" s="72"/>
      <c r="AA19" s="153"/>
      <c r="AB19" s="153">
        <v>1</v>
      </c>
      <c r="AC19" s="182"/>
      <c r="AD19" s="153">
        <v>1</v>
      </c>
      <c r="AE19" s="154">
        <f t="shared" si="1"/>
        <v>2</v>
      </c>
      <c r="AF19" s="155" t="s">
        <v>62</v>
      </c>
      <c r="AG19" s="156"/>
    </row>
    <row r="20" spans="1:33" ht="77.25" customHeight="1" x14ac:dyDescent="0.2">
      <c r="A20" s="157"/>
      <c r="B20" s="158"/>
      <c r="C20" s="159"/>
      <c r="D20" s="158"/>
      <c r="E20" s="159"/>
      <c r="F20" s="160"/>
      <c r="G20" s="161"/>
      <c r="H20" s="174" t="s">
        <v>376</v>
      </c>
      <c r="I20" s="175" t="s">
        <v>377</v>
      </c>
      <c r="J20" s="149">
        <v>320201800</v>
      </c>
      <c r="K20" s="150" t="s">
        <v>378</v>
      </c>
      <c r="L20" s="165" t="s">
        <v>379</v>
      </c>
      <c r="M20" s="153">
        <v>200</v>
      </c>
      <c r="N20" s="153">
        <v>200</v>
      </c>
      <c r="O20" s="153">
        <v>300</v>
      </c>
      <c r="P20" s="153">
        <v>300</v>
      </c>
      <c r="Q20" s="170">
        <f t="shared" si="0"/>
        <v>1000</v>
      </c>
      <c r="R20" s="40" t="s">
        <v>380</v>
      </c>
      <c r="S20" s="36" t="s">
        <v>381</v>
      </c>
      <c r="T20" s="37" t="str">
        <f>VLOOKUP(S20,IMG!$A$1:$B$28,2,FALSE)</f>
        <v>Porcentaje de la superficie de áreas protegidas regionales declaradas, homologadas o recategorizadas, inscritas en el RUNAP</v>
      </c>
      <c r="U20" s="36" t="s">
        <v>46</v>
      </c>
      <c r="V20" s="36" t="str">
        <f>VLOOKUP(U20,IEDI!$A$1:$C$15,3,FALSE)</f>
        <v>N.A</v>
      </c>
      <c r="W20" s="40" t="str">
        <f>VLOOKUP(U20,IEDI!$A$1:$C$15,2,FALSE)</f>
        <v>No Aplica</v>
      </c>
      <c r="X20" s="152" t="s">
        <v>382</v>
      </c>
      <c r="Y20" s="48" t="s">
        <v>383</v>
      </c>
      <c r="Z20" s="47" t="s">
        <v>68</v>
      </c>
      <c r="AA20" s="153">
        <v>200</v>
      </c>
      <c r="AB20" s="153">
        <v>200</v>
      </c>
      <c r="AC20" s="153">
        <v>300</v>
      </c>
      <c r="AD20" s="153">
        <v>300</v>
      </c>
      <c r="AE20" s="154">
        <f t="shared" si="1"/>
        <v>1000</v>
      </c>
      <c r="AF20" s="155" t="s">
        <v>384</v>
      </c>
      <c r="AG20" s="156"/>
    </row>
    <row r="21" spans="1:33" ht="63" customHeight="1" x14ac:dyDescent="0.2">
      <c r="A21" s="157"/>
      <c r="B21" s="158"/>
      <c r="C21" s="159"/>
      <c r="D21" s="158"/>
      <c r="E21" s="159"/>
      <c r="F21" s="160"/>
      <c r="G21" s="161"/>
      <c r="H21" s="172" t="s">
        <v>385</v>
      </c>
      <c r="I21" s="173" t="s">
        <v>386</v>
      </c>
      <c r="J21" s="149">
        <v>320201800</v>
      </c>
      <c r="K21" s="150" t="s">
        <v>378</v>
      </c>
      <c r="L21" s="165" t="s">
        <v>379</v>
      </c>
      <c r="M21" s="153"/>
      <c r="N21" s="153"/>
      <c r="O21" s="153"/>
      <c r="P21" s="153">
        <v>120</v>
      </c>
      <c r="Q21" s="170">
        <f t="shared" si="0"/>
        <v>120</v>
      </c>
      <c r="R21" s="60" t="s">
        <v>44</v>
      </c>
      <c r="S21" s="61" t="s">
        <v>381</v>
      </c>
      <c r="T21" s="105" t="str">
        <f>VLOOKUP(S21,IMG!$A$1:$B$28,2,FALSE)</f>
        <v>Porcentaje de la superficie de áreas protegidas regionales declaradas, homologadas o recategorizadas, inscritas en el RUNAP</v>
      </c>
      <c r="U21" s="61" t="s">
        <v>46</v>
      </c>
      <c r="V21" s="61" t="str">
        <f>VLOOKUP(U21,IEDI!$A$1:$C$15,3,FALSE)</f>
        <v>N.A</v>
      </c>
      <c r="W21" s="60" t="str">
        <f>VLOOKUP(U21,IEDI!$A$1:$C$15,2,FALSE)</f>
        <v>No Aplica</v>
      </c>
      <c r="X21" s="166" t="s">
        <v>387</v>
      </c>
      <c r="Y21" s="56" t="s">
        <v>386</v>
      </c>
      <c r="Z21" s="55"/>
      <c r="AA21" s="153"/>
      <c r="AB21" s="153"/>
      <c r="AC21" s="153"/>
      <c r="AD21" s="153">
        <v>120</v>
      </c>
      <c r="AE21" s="154">
        <f t="shared" si="1"/>
        <v>120</v>
      </c>
      <c r="AF21" s="37" t="s">
        <v>388</v>
      </c>
      <c r="AG21" s="156"/>
    </row>
    <row r="22" spans="1:33" ht="63" customHeight="1" x14ac:dyDescent="0.2">
      <c r="A22" s="157"/>
      <c r="B22" s="158"/>
      <c r="C22" s="159"/>
      <c r="D22" s="158"/>
      <c r="E22" s="159"/>
      <c r="F22" s="160"/>
      <c r="G22" s="161"/>
      <c r="H22" s="162"/>
      <c r="I22" s="163"/>
      <c r="J22" s="149">
        <v>320201100</v>
      </c>
      <c r="K22" s="150" t="s">
        <v>389</v>
      </c>
      <c r="L22" s="165" t="s">
        <v>379</v>
      </c>
      <c r="M22" s="153"/>
      <c r="N22" s="153"/>
      <c r="O22" s="153"/>
      <c r="P22" s="153">
        <v>120</v>
      </c>
      <c r="Q22" s="170">
        <f t="shared" si="0"/>
        <v>120</v>
      </c>
      <c r="R22" s="70"/>
      <c r="S22" s="71"/>
      <c r="T22" s="109"/>
      <c r="U22" s="71"/>
      <c r="V22" s="71"/>
      <c r="W22" s="70"/>
      <c r="X22" s="169"/>
      <c r="Y22" s="73"/>
      <c r="Z22" s="72"/>
      <c r="AA22" s="153"/>
      <c r="AB22" s="153"/>
      <c r="AC22" s="153"/>
      <c r="AD22" s="153">
        <v>120</v>
      </c>
      <c r="AE22" s="154">
        <f t="shared" si="1"/>
        <v>120</v>
      </c>
      <c r="AF22" s="37" t="s">
        <v>388</v>
      </c>
      <c r="AG22" s="156"/>
    </row>
    <row r="23" spans="1:33" ht="70.5" customHeight="1" x14ac:dyDescent="0.2">
      <c r="A23" s="157"/>
      <c r="B23" s="158"/>
      <c r="C23" s="159"/>
      <c r="D23" s="158"/>
      <c r="E23" s="159"/>
      <c r="F23" s="160"/>
      <c r="G23" s="161"/>
      <c r="H23" s="147" t="s">
        <v>390</v>
      </c>
      <c r="I23" s="164" t="s">
        <v>391</v>
      </c>
      <c r="J23" s="149">
        <v>320200200</v>
      </c>
      <c r="K23" s="150" t="s">
        <v>392</v>
      </c>
      <c r="L23" s="165" t="s">
        <v>62</v>
      </c>
      <c r="M23" s="153"/>
      <c r="N23" s="153">
        <v>1</v>
      </c>
      <c r="O23" s="153"/>
      <c r="P23" s="153"/>
      <c r="Q23" s="170">
        <f t="shared" si="0"/>
        <v>1</v>
      </c>
      <c r="R23" s="40" t="s">
        <v>320</v>
      </c>
      <c r="S23" s="36" t="s">
        <v>46</v>
      </c>
      <c r="T23" s="37" t="str">
        <f>VLOOKUP(S23,IMG!$A$1:$B$28,2,FALSE)</f>
        <v xml:space="preserve">No Aplica </v>
      </c>
      <c r="U23" s="36" t="s">
        <v>46</v>
      </c>
      <c r="V23" s="36" t="str">
        <f>VLOOKUP(U23,IEDI!$A$1:$C$15,3,FALSE)</f>
        <v>N.A</v>
      </c>
      <c r="W23" s="40" t="str">
        <f>VLOOKUP(U23,IEDI!$A$1:$C$15,2,FALSE)</f>
        <v>No Aplica</v>
      </c>
      <c r="X23" s="152" t="s">
        <v>393</v>
      </c>
      <c r="Y23" s="48" t="s">
        <v>394</v>
      </c>
      <c r="Z23" s="47"/>
      <c r="AA23" s="153"/>
      <c r="AB23" s="153">
        <v>1</v>
      </c>
      <c r="AC23" s="153"/>
      <c r="AD23" s="153"/>
      <c r="AE23" s="154">
        <f t="shared" si="1"/>
        <v>1</v>
      </c>
      <c r="AF23" s="41" t="s">
        <v>323</v>
      </c>
      <c r="AG23" s="156"/>
    </row>
    <row r="24" spans="1:33" ht="70.5" customHeight="1" x14ac:dyDescent="0.2">
      <c r="A24" s="157"/>
      <c r="B24" s="158"/>
      <c r="C24" s="159"/>
      <c r="D24" s="158"/>
      <c r="E24" s="159"/>
      <c r="F24" s="160"/>
      <c r="G24" s="161"/>
      <c r="H24" s="147" t="s">
        <v>395</v>
      </c>
      <c r="I24" s="164" t="s">
        <v>396</v>
      </c>
      <c r="J24" s="149">
        <v>320200800</v>
      </c>
      <c r="K24" s="150" t="s">
        <v>397</v>
      </c>
      <c r="L24" s="165" t="s">
        <v>336</v>
      </c>
      <c r="M24" s="186">
        <v>401496.2</v>
      </c>
      <c r="N24" s="186">
        <v>288235.5</v>
      </c>
      <c r="O24" s="186">
        <v>177491.1</v>
      </c>
      <c r="P24" s="186">
        <v>479424.3</v>
      </c>
      <c r="Q24" s="170">
        <f t="shared" si="0"/>
        <v>1346647.0999999999</v>
      </c>
      <c r="R24" s="40" t="s">
        <v>44</v>
      </c>
      <c r="S24" s="36" t="s">
        <v>398</v>
      </c>
      <c r="T24" s="37" t="str">
        <f>VLOOKUP(S24,IMG!$A$1:$B$28,2,FALSE)</f>
        <v>Porcentaje de avance en la formulación y/o ajuste de los Planes de Ordenación y Manejo de Cuencas (POMCAS), Planes de Manejo de Acuíferos (PMA) y Planes de Manejo de Microcuencas (PMM)</v>
      </c>
      <c r="U24" s="36" t="s">
        <v>46</v>
      </c>
      <c r="V24" s="36" t="str">
        <f>VLOOKUP(U24,IEDI!$A$1:$C$15,3,FALSE)</f>
        <v>N.A</v>
      </c>
      <c r="W24" s="40" t="str">
        <f>VLOOKUP(U24,IEDI!$A$1:$C$15,2,FALSE)</f>
        <v>No Aplica</v>
      </c>
      <c r="X24" s="152" t="s">
        <v>399</v>
      </c>
      <c r="Y24" s="48" t="s">
        <v>400</v>
      </c>
      <c r="Z24" s="47" t="s">
        <v>68</v>
      </c>
      <c r="AA24" s="186">
        <v>401496.2</v>
      </c>
      <c r="AB24" s="186">
        <v>288235.5</v>
      </c>
      <c r="AC24" s="186">
        <v>177491.1</v>
      </c>
      <c r="AD24" s="186">
        <v>479424.3</v>
      </c>
      <c r="AE24" s="154">
        <f t="shared" si="1"/>
        <v>1346647.0999999999</v>
      </c>
      <c r="AF24" s="41" t="s">
        <v>401</v>
      </c>
      <c r="AG24" s="156"/>
    </row>
    <row r="25" spans="1:33" ht="70.5" customHeight="1" x14ac:dyDescent="0.2">
      <c r="A25" s="157"/>
      <c r="B25" s="158"/>
      <c r="C25" s="159"/>
      <c r="D25" s="158"/>
      <c r="E25" s="159"/>
      <c r="F25" s="160"/>
      <c r="G25" s="161"/>
      <c r="H25" s="174" t="s">
        <v>402</v>
      </c>
      <c r="I25" s="175" t="s">
        <v>403</v>
      </c>
      <c r="J25" s="187" t="s">
        <v>404</v>
      </c>
      <c r="K25" s="188" t="s">
        <v>368</v>
      </c>
      <c r="L25" s="189" t="s">
        <v>336</v>
      </c>
      <c r="M25" s="153">
        <v>200000</v>
      </c>
      <c r="N25" s="153"/>
      <c r="O25" s="153">
        <v>200000</v>
      </c>
      <c r="P25" s="153"/>
      <c r="Q25" s="170">
        <f t="shared" si="0"/>
        <v>400000</v>
      </c>
      <c r="R25" s="40" t="s">
        <v>54</v>
      </c>
      <c r="S25" s="36" t="s">
        <v>46</v>
      </c>
      <c r="T25" s="37" t="str">
        <f>VLOOKUP(S25,IMG!$A$1:$B$28,2,FALSE)</f>
        <v xml:space="preserve">No Aplica </v>
      </c>
      <c r="U25" s="36" t="s">
        <v>46</v>
      </c>
      <c r="V25" s="36" t="str">
        <f>VLOOKUP(U25,IEDI!$A$1:$C$15,3,FALSE)</f>
        <v>N.A</v>
      </c>
      <c r="W25" s="40" t="str">
        <f>VLOOKUP(U25,IEDI!$A$1:$C$15,2,FALSE)</f>
        <v>No Aplica</v>
      </c>
      <c r="X25" s="152" t="s">
        <v>405</v>
      </c>
      <c r="Y25" s="48" t="s">
        <v>403</v>
      </c>
      <c r="Z25" s="47"/>
      <c r="AA25" s="153">
        <v>200000</v>
      </c>
      <c r="AB25" s="153"/>
      <c r="AC25" s="153">
        <v>200000</v>
      </c>
      <c r="AD25" s="153"/>
      <c r="AE25" s="154">
        <f t="shared" si="1"/>
        <v>400000</v>
      </c>
      <c r="AF25" s="41" t="s">
        <v>401</v>
      </c>
      <c r="AG25" s="156"/>
    </row>
    <row r="26" spans="1:33" ht="54.75" customHeight="1" x14ac:dyDescent="0.2">
      <c r="A26" s="157"/>
      <c r="B26" s="158"/>
      <c r="C26" s="159"/>
      <c r="D26" s="158"/>
      <c r="E26" s="159"/>
      <c r="F26" s="160"/>
      <c r="G26" s="161"/>
      <c r="H26" s="162" t="s">
        <v>406</v>
      </c>
      <c r="I26" s="163" t="s">
        <v>407</v>
      </c>
      <c r="J26" s="149">
        <v>320204000</v>
      </c>
      <c r="K26" s="150" t="s">
        <v>408</v>
      </c>
      <c r="L26" s="165" t="s">
        <v>409</v>
      </c>
      <c r="M26" s="153">
        <v>3</v>
      </c>
      <c r="N26" s="153">
        <v>1</v>
      </c>
      <c r="O26" s="153">
        <v>2</v>
      </c>
      <c r="P26" s="153">
        <v>3</v>
      </c>
      <c r="Q26" s="170">
        <f t="shared" si="0"/>
        <v>9</v>
      </c>
      <c r="R26" s="60" t="s">
        <v>410</v>
      </c>
      <c r="S26" s="61" t="s">
        <v>411</v>
      </c>
      <c r="T26" s="105" t="str">
        <f>VLOOKUP(S26,IMG!$A$1:$B$28,2,FALSE)</f>
        <v>Porcentaje de especies amenazadas con medidas de conservación y manejo en ejecución</v>
      </c>
      <c r="U26" s="61" t="s">
        <v>46</v>
      </c>
      <c r="V26" s="61" t="str">
        <f>VLOOKUP(U26,IEDI!$A$1:$C$15,3,FALSE)</f>
        <v>N.A</v>
      </c>
      <c r="W26" s="60" t="str">
        <f>VLOOKUP(U26,IEDI!$A$1:$C$15,2,FALSE)</f>
        <v>No Aplica</v>
      </c>
      <c r="X26" s="61" t="s">
        <v>412</v>
      </c>
      <c r="Y26" s="56" t="s">
        <v>413</v>
      </c>
      <c r="Z26" s="55" t="s">
        <v>49</v>
      </c>
      <c r="AA26" s="153">
        <v>3</v>
      </c>
      <c r="AB26" s="153">
        <v>1</v>
      </c>
      <c r="AC26" s="153">
        <v>2</v>
      </c>
      <c r="AD26" s="153">
        <v>3</v>
      </c>
      <c r="AE26" s="154">
        <f t="shared" si="1"/>
        <v>9</v>
      </c>
      <c r="AF26" s="165" t="s">
        <v>323</v>
      </c>
      <c r="AG26" s="156"/>
    </row>
    <row r="27" spans="1:33" ht="54.75" customHeight="1" x14ac:dyDescent="0.2">
      <c r="A27" s="157"/>
      <c r="B27" s="158"/>
      <c r="C27" s="159"/>
      <c r="D27" s="158"/>
      <c r="E27" s="159"/>
      <c r="F27" s="160"/>
      <c r="G27" s="161"/>
      <c r="H27" s="177"/>
      <c r="I27" s="178"/>
      <c r="J27" s="149">
        <v>320200700</v>
      </c>
      <c r="K27" s="150" t="s">
        <v>414</v>
      </c>
      <c r="L27" s="165" t="s">
        <v>415</v>
      </c>
      <c r="M27" s="153">
        <v>2</v>
      </c>
      <c r="N27" s="153">
        <v>2</v>
      </c>
      <c r="O27" s="153">
        <v>2</v>
      </c>
      <c r="P27" s="153">
        <v>2</v>
      </c>
      <c r="Q27" s="170">
        <f t="shared" si="0"/>
        <v>8</v>
      </c>
      <c r="R27" s="70"/>
      <c r="S27" s="71"/>
      <c r="T27" s="109"/>
      <c r="U27" s="71"/>
      <c r="V27" s="71"/>
      <c r="W27" s="70"/>
      <c r="X27" s="71"/>
      <c r="Y27" s="73"/>
      <c r="Z27" s="72"/>
      <c r="AA27" s="153">
        <v>2</v>
      </c>
      <c r="AB27" s="153">
        <v>2</v>
      </c>
      <c r="AC27" s="153">
        <v>2</v>
      </c>
      <c r="AD27" s="153">
        <v>2</v>
      </c>
      <c r="AE27" s="154">
        <f t="shared" si="1"/>
        <v>8</v>
      </c>
      <c r="AF27" s="165" t="s">
        <v>415</v>
      </c>
      <c r="AG27" s="156"/>
    </row>
    <row r="28" spans="1:33" ht="93.75" customHeight="1" x14ac:dyDescent="0.2">
      <c r="A28" s="157"/>
      <c r="B28" s="158"/>
      <c r="C28" s="159"/>
      <c r="D28" s="158"/>
      <c r="E28" s="159"/>
      <c r="F28" s="160"/>
      <c r="G28" s="161"/>
      <c r="H28" s="174" t="s">
        <v>416</v>
      </c>
      <c r="I28" s="175" t="s">
        <v>417</v>
      </c>
      <c r="J28" s="176">
        <v>320200105</v>
      </c>
      <c r="K28" s="175" t="s">
        <v>418</v>
      </c>
      <c r="L28" s="151" t="s">
        <v>419</v>
      </c>
      <c r="M28" s="153">
        <v>2</v>
      </c>
      <c r="N28" s="153">
        <v>2</v>
      </c>
      <c r="O28" s="153">
        <v>2</v>
      </c>
      <c r="P28" s="153">
        <v>2</v>
      </c>
      <c r="Q28" s="170">
        <f t="shared" si="0"/>
        <v>8</v>
      </c>
      <c r="R28" s="40" t="s">
        <v>410</v>
      </c>
      <c r="S28" s="36" t="s">
        <v>420</v>
      </c>
      <c r="T28" s="37" t="str">
        <f>VLOOKUP(S28,IMG!$A$1:$B$28,2,FALSE)</f>
        <v>Porcentaje de especies invasoras con medidas de prevención, control y manejo en ejecución</v>
      </c>
      <c r="U28" s="36" t="s">
        <v>46</v>
      </c>
      <c r="V28" s="36" t="str">
        <f>VLOOKUP(U28,IEDI!$A$1:$C$15,3,FALSE)</f>
        <v>N.A</v>
      </c>
      <c r="W28" s="40" t="str">
        <f>VLOOKUP(U28,IEDI!$A$1:$C$15,2,FALSE)</f>
        <v>No Aplica</v>
      </c>
      <c r="X28" s="36" t="s">
        <v>421</v>
      </c>
      <c r="Y28" s="48" t="s">
        <v>422</v>
      </c>
      <c r="Z28" s="47" t="s">
        <v>49</v>
      </c>
      <c r="AA28" s="153">
        <v>2</v>
      </c>
      <c r="AB28" s="153">
        <v>2</v>
      </c>
      <c r="AC28" s="153">
        <v>2</v>
      </c>
      <c r="AD28" s="153">
        <v>2</v>
      </c>
      <c r="AE28" s="154">
        <f t="shared" si="1"/>
        <v>8</v>
      </c>
      <c r="AF28" s="165" t="s">
        <v>415</v>
      </c>
      <c r="AG28" s="156"/>
    </row>
    <row r="29" spans="1:33" ht="89.25" customHeight="1" x14ac:dyDescent="0.2">
      <c r="A29" s="190"/>
      <c r="B29" s="191"/>
      <c r="C29" s="192"/>
      <c r="D29" s="191"/>
      <c r="E29" s="192"/>
      <c r="F29" s="193"/>
      <c r="G29" s="194"/>
      <c r="H29" s="147" t="s">
        <v>423</v>
      </c>
      <c r="I29" s="175" t="s">
        <v>424</v>
      </c>
      <c r="J29" s="149">
        <v>320200700</v>
      </c>
      <c r="K29" s="150" t="s">
        <v>414</v>
      </c>
      <c r="L29" s="165" t="s">
        <v>415</v>
      </c>
      <c r="M29" s="153">
        <v>2</v>
      </c>
      <c r="N29" s="153">
        <v>2</v>
      </c>
      <c r="O29" s="153">
        <v>2</v>
      </c>
      <c r="P29" s="153">
        <v>2</v>
      </c>
      <c r="Q29" s="170">
        <f t="shared" si="0"/>
        <v>8</v>
      </c>
      <c r="R29" s="40" t="s">
        <v>410</v>
      </c>
      <c r="S29" s="36" t="s">
        <v>46</v>
      </c>
      <c r="T29" s="40" t="str">
        <f>VLOOKUP(S29,IMG!$A$1:$B$28,2,FALSE)</f>
        <v xml:space="preserve">No Aplica </v>
      </c>
      <c r="U29" s="36" t="s">
        <v>46</v>
      </c>
      <c r="V29" s="36" t="str">
        <f>VLOOKUP(U29,IEDI!$A$1:$C$15,3,FALSE)</f>
        <v>N.A</v>
      </c>
      <c r="W29" s="40" t="str">
        <f>VLOOKUP(U29,IEDI!$A$1:$C$15,2,FALSE)</f>
        <v>No Aplica</v>
      </c>
      <c r="X29" s="36" t="s">
        <v>425</v>
      </c>
      <c r="Y29" s="48" t="s">
        <v>424</v>
      </c>
      <c r="Z29" s="40" t="s">
        <v>72</v>
      </c>
      <c r="AA29" s="153">
        <v>2</v>
      </c>
      <c r="AB29" s="153">
        <v>2</v>
      </c>
      <c r="AC29" s="153">
        <v>2</v>
      </c>
      <c r="AD29" s="153">
        <v>2</v>
      </c>
      <c r="AE29" s="154">
        <f t="shared" si="1"/>
        <v>8</v>
      </c>
      <c r="AF29" s="165" t="s">
        <v>426</v>
      </c>
      <c r="AG29" s="156"/>
    </row>
    <row r="30" spans="1:33" ht="172.5" customHeight="1" x14ac:dyDescent="0.2">
      <c r="A30" s="142"/>
      <c r="B30" s="143" t="s">
        <v>297</v>
      </c>
      <c r="C30" s="144" t="s">
        <v>427</v>
      </c>
      <c r="D30" s="145" t="s">
        <v>299</v>
      </c>
      <c r="E30" s="144" t="s">
        <v>300</v>
      </c>
      <c r="F30" s="144" t="s">
        <v>428</v>
      </c>
      <c r="G30" s="195" t="s">
        <v>429</v>
      </c>
      <c r="H30" s="147" t="s">
        <v>430</v>
      </c>
      <c r="I30" s="164" t="s">
        <v>431</v>
      </c>
      <c r="J30" s="149">
        <v>320203800</v>
      </c>
      <c r="K30" s="150" t="s">
        <v>432</v>
      </c>
      <c r="L30" s="165" t="s">
        <v>433</v>
      </c>
      <c r="M30" s="153">
        <v>0</v>
      </c>
      <c r="N30" s="153">
        <v>10000</v>
      </c>
      <c r="O30" s="153">
        <v>10000</v>
      </c>
      <c r="P30" s="153">
        <v>10000</v>
      </c>
      <c r="Q30" s="170">
        <f t="shared" si="0"/>
        <v>30000</v>
      </c>
      <c r="R30" s="40" t="s">
        <v>434</v>
      </c>
      <c r="S30" s="36" t="s">
        <v>46</v>
      </c>
      <c r="T30" s="40" t="str">
        <f>VLOOKUP(S30,IMG!$A$1:$B$28,2,FALSE)</f>
        <v xml:space="preserve">No Aplica </v>
      </c>
      <c r="U30" s="36" t="s">
        <v>46</v>
      </c>
      <c r="V30" s="36" t="str">
        <f>VLOOKUP(U30,IEDI!$A$1:$C$15,3,FALSE)</f>
        <v>N.A</v>
      </c>
      <c r="W30" s="40" t="str">
        <f>VLOOKUP(U30,IEDI!$A$1:$C$15,2,FALSE)</f>
        <v>No Aplica</v>
      </c>
      <c r="X30" s="36" t="s">
        <v>435</v>
      </c>
      <c r="Y30" s="37" t="s">
        <v>431</v>
      </c>
      <c r="Z30" s="40" t="s">
        <v>49</v>
      </c>
      <c r="AA30" s="153">
        <v>0</v>
      </c>
      <c r="AB30" s="153">
        <v>10000</v>
      </c>
      <c r="AC30" s="153">
        <v>10000</v>
      </c>
      <c r="AD30" s="153">
        <v>10000</v>
      </c>
      <c r="AE30" s="154">
        <f t="shared" si="1"/>
        <v>30000</v>
      </c>
      <c r="AF30" s="155" t="s">
        <v>436</v>
      </c>
      <c r="AG30" s="156"/>
    </row>
    <row r="31" spans="1:33" ht="172.5" customHeight="1" x14ac:dyDescent="0.2">
      <c r="A31" s="157"/>
      <c r="B31" s="158"/>
      <c r="C31" s="160"/>
      <c r="D31" s="158"/>
      <c r="E31" s="159"/>
      <c r="F31" s="159"/>
      <c r="G31" s="196"/>
      <c r="H31" s="147" t="s">
        <v>437</v>
      </c>
      <c r="I31" s="164" t="s">
        <v>438</v>
      </c>
      <c r="J31" s="149">
        <v>320204300</v>
      </c>
      <c r="K31" s="150" t="s">
        <v>439</v>
      </c>
      <c r="L31" s="165" t="s">
        <v>336</v>
      </c>
      <c r="M31" s="153">
        <v>100</v>
      </c>
      <c r="N31" s="153">
        <v>100</v>
      </c>
      <c r="O31" s="153">
        <v>100</v>
      </c>
      <c r="P31" s="153">
        <v>100</v>
      </c>
      <c r="Q31" s="170">
        <f t="shared" si="0"/>
        <v>400</v>
      </c>
      <c r="R31" s="40" t="s">
        <v>434</v>
      </c>
      <c r="S31" s="36" t="s">
        <v>46</v>
      </c>
      <c r="T31" s="40" t="str">
        <f>VLOOKUP(S31,IMG!$A$1:$B$28,2,FALSE)</f>
        <v xml:space="preserve">No Aplica </v>
      </c>
      <c r="U31" s="36" t="s">
        <v>46</v>
      </c>
      <c r="V31" s="36" t="str">
        <f>VLOOKUP(U31,IEDI!$A$1:$C$15,3,FALSE)</f>
        <v>N.A</v>
      </c>
      <c r="W31" s="40" t="str">
        <f>VLOOKUP(U31,IEDI!$A$1:$C$15,2,FALSE)</f>
        <v>No Aplica</v>
      </c>
      <c r="X31" s="36" t="s">
        <v>440</v>
      </c>
      <c r="Y31" s="41" t="s">
        <v>441</v>
      </c>
      <c r="Z31" s="40" t="s">
        <v>49</v>
      </c>
      <c r="AA31" s="153">
        <v>100</v>
      </c>
      <c r="AB31" s="153">
        <v>100</v>
      </c>
      <c r="AC31" s="153">
        <v>100</v>
      </c>
      <c r="AD31" s="153">
        <v>100</v>
      </c>
      <c r="AE31" s="154">
        <f t="shared" si="1"/>
        <v>400</v>
      </c>
      <c r="AF31" s="155" t="s">
        <v>442</v>
      </c>
      <c r="AG31" s="156"/>
    </row>
    <row r="32" spans="1:33" ht="172.5" customHeight="1" x14ac:dyDescent="0.2">
      <c r="A32" s="157"/>
      <c r="B32" s="158"/>
      <c r="C32" s="160"/>
      <c r="D32" s="158"/>
      <c r="E32" s="159"/>
      <c r="F32" s="159"/>
      <c r="G32" s="196"/>
      <c r="H32" s="174" t="s">
        <v>443</v>
      </c>
      <c r="I32" s="175" t="s">
        <v>444</v>
      </c>
      <c r="J32" s="149">
        <v>320203100</v>
      </c>
      <c r="K32" s="150" t="s">
        <v>305</v>
      </c>
      <c r="L32" s="165" t="s">
        <v>306</v>
      </c>
      <c r="M32" s="153">
        <v>10</v>
      </c>
      <c r="N32" s="153">
        <v>10</v>
      </c>
      <c r="O32" s="153">
        <v>10</v>
      </c>
      <c r="P32" s="153">
        <v>10</v>
      </c>
      <c r="Q32" s="170">
        <f t="shared" si="0"/>
        <v>40</v>
      </c>
      <c r="R32" s="40" t="s">
        <v>434</v>
      </c>
      <c r="S32" s="36" t="s">
        <v>46</v>
      </c>
      <c r="T32" s="40" t="str">
        <f>VLOOKUP(S32,IMG!$A$1:$B$28,2,FALSE)</f>
        <v xml:space="preserve">No Aplica </v>
      </c>
      <c r="U32" s="36" t="s">
        <v>46</v>
      </c>
      <c r="V32" s="36" t="str">
        <f>VLOOKUP(U32,IEDI!$A$1:$C$15,3,FALSE)</f>
        <v>N.A</v>
      </c>
      <c r="W32" s="40" t="str">
        <f>VLOOKUP(U32,IEDI!$A$1:$C$15,2,FALSE)</f>
        <v>No Aplica</v>
      </c>
      <c r="X32" s="36" t="s">
        <v>445</v>
      </c>
      <c r="Y32" s="41" t="s">
        <v>446</v>
      </c>
      <c r="Z32" s="40" t="s">
        <v>329</v>
      </c>
      <c r="AA32" s="153">
        <v>10</v>
      </c>
      <c r="AB32" s="153">
        <v>10</v>
      </c>
      <c r="AC32" s="153">
        <v>10</v>
      </c>
      <c r="AD32" s="153">
        <v>10</v>
      </c>
      <c r="AE32" s="154">
        <f t="shared" si="1"/>
        <v>40</v>
      </c>
      <c r="AF32" s="37" t="s">
        <v>306</v>
      </c>
      <c r="AG32" s="156"/>
    </row>
    <row r="33" spans="1:33" ht="172.5" customHeight="1" x14ac:dyDescent="0.2">
      <c r="A33" s="190"/>
      <c r="B33" s="191"/>
      <c r="C33" s="193"/>
      <c r="D33" s="191"/>
      <c r="E33" s="192"/>
      <c r="F33" s="192"/>
      <c r="G33" s="197"/>
      <c r="H33" s="174" t="s">
        <v>447</v>
      </c>
      <c r="I33" s="175" t="s">
        <v>448</v>
      </c>
      <c r="J33" s="149">
        <v>320200112</v>
      </c>
      <c r="K33" s="164" t="s">
        <v>449</v>
      </c>
      <c r="L33" s="165" t="s">
        <v>62</v>
      </c>
      <c r="M33" s="153">
        <v>1</v>
      </c>
      <c r="N33" s="153">
        <v>1</v>
      </c>
      <c r="O33" s="153">
        <v>1</v>
      </c>
      <c r="P33" s="153">
        <v>1</v>
      </c>
      <c r="Q33" s="170">
        <f t="shared" si="0"/>
        <v>4</v>
      </c>
      <c r="R33" s="40" t="s">
        <v>44</v>
      </c>
      <c r="S33" s="36" t="s">
        <v>46</v>
      </c>
      <c r="T33" s="40" t="str">
        <f>VLOOKUP(S33,IMG!$A$1:$B$28,2,FALSE)</f>
        <v xml:space="preserve">No Aplica </v>
      </c>
      <c r="U33" s="36" t="s">
        <v>46</v>
      </c>
      <c r="V33" s="36" t="str">
        <f>VLOOKUP(U33,IEDI!$A$1:$C$15,3,FALSE)</f>
        <v>N.A</v>
      </c>
      <c r="W33" s="40" t="str">
        <f>VLOOKUP(U33,IEDI!$A$1:$C$15,2,FALSE)</f>
        <v>No Aplica</v>
      </c>
      <c r="X33" s="36" t="s">
        <v>450</v>
      </c>
      <c r="Y33" s="37" t="s">
        <v>448</v>
      </c>
      <c r="Z33" s="40" t="s">
        <v>49</v>
      </c>
      <c r="AA33" s="153">
        <v>1</v>
      </c>
      <c r="AB33" s="153">
        <v>1</v>
      </c>
      <c r="AC33" s="153">
        <v>1</v>
      </c>
      <c r="AD33" s="153">
        <v>1</v>
      </c>
      <c r="AE33" s="154">
        <f t="shared" si="1"/>
        <v>4</v>
      </c>
      <c r="AF33" s="39" t="s">
        <v>451</v>
      </c>
      <c r="AG33" s="156"/>
    </row>
    <row r="34" spans="1:33" ht="62.25" customHeight="1" x14ac:dyDescent="0.2">
      <c r="A34" s="198"/>
      <c r="B34" s="199" t="s">
        <v>297</v>
      </c>
      <c r="C34" s="200" t="s">
        <v>452</v>
      </c>
      <c r="D34" s="201" t="s">
        <v>453</v>
      </c>
      <c r="E34" s="200" t="s">
        <v>454</v>
      </c>
      <c r="F34" s="202" t="s">
        <v>455</v>
      </c>
      <c r="G34" s="203" t="s">
        <v>456</v>
      </c>
      <c r="H34" s="172" t="s">
        <v>457</v>
      </c>
      <c r="I34" s="173" t="s">
        <v>458</v>
      </c>
      <c r="J34" s="149">
        <v>320201400</v>
      </c>
      <c r="K34" s="164" t="s">
        <v>459</v>
      </c>
      <c r="L34" s="165" t="s">
        <v>460</v>
      </c>
      <c r="M34" s="153">
        <v>50</v>
      </c>
      <c r="N34" s="153">
        <v>50</v>
      </c>
      <c r="O34" s="153">
        <v>50</v>
      </c>
      <c r="P34" s="153">
        <v>50</v>
      </c>
      <c r="Q34" s="170">
        <f t="shared" si="0"/>
        <v>200</v>
      </c>
      <c r="R34" s="60" t="s">
        <v>434</v>
      </c>
      <c r="S34" s="61" t="s">
        <v>46</v>
      </c>
      <c r="T34" s="60" t="str">
        <f>VLOOKUP(S34,IMG!$A$1:$B$28,2,FALSE)</f>
        <v xml:space="preserve">No Aplica </v>
      </c>
      <c r="U34" s="61" t="s">
        <v>46</v>
      </c>
      <c r="V34" s="61" t="str">
        <f>VLOOKUP(U34,IEDI!$A$1:$C$15,3,FALSE)</f>
        <v>N.A</v>
      </c>
      <c r="W34" s="60" t="str">
        <f>VLOOKUP(U34,IEDI!$A$1:$C$15,2,FALSE)</f>
        <v>No Aplica</v>
      </c>
      <c r="X34" s="61" t="s">
        <v>461</v>
      </c>
      <c r="Y34" s="105" t="s">
        <v>462</v>
      </c>
      <c r="Z34" s="60"/>
      <c r="AA34" s="153">
        <v>50</v>
      </c>
      <c r="AB34" s="153">
        <v>50</v>
      </c>
      <c r="AC34" s="153">
        <v>50</v>
      </c>
      <c r="AD34" s="153">
        <v>50</v>
      </c>
      <c r="AE34" s="154">
        <f t="shared" si="1"/>
        <v>200</v>
      </c>
      <c r="AF34" s="37" t="s">
        <v>463</v>
      </c>
      <c r="AG34" s="156"/>
    </row>
    <row r="35" spans="1:33" ht="62.25" customHeight="1" x14ac:dyDescent="0.2">
      <c r="A35" s="198"/>
      <c r="B35" s="201"/>
      <c r="C35" s="200"/>
      <c r="D35" s="201"/>
      <c r="E35" s="200"/>
      <c r="F35" s="198"/>
      <c r="G35" s="203"/>
      <c r="H35" s="172"/>
      <c r="I35" s="173"/>
      <c r="J35" s="149">
        <v>320201401</v>
      </c>
      <c r="K35" s="164" t="s">
        <v>464</v>
      </c>
      <c r="L35" s="165" t="s">
        <v>62</v>
      </c>
      <c r="M35" s="153">
        <v>1</v>
      </c>
      <c r="N35" s="153">
        <v>1</v>
      </c>
      <c r="O35" s="153">
        <v>1</v>
      </c>
      <c r="P35" s="153">
        <v>1</v>
      </c>
      <c r="Q35" s="170">
        <f t="shared" si="0"/>
        <v>4</v>
      </c>
      <c r="R35" s="70"/>
      <c r="S35" s="71"/>
      <c r="T35" s="70"/>
      <c r="U35" s="71"/>
      <c r="V35" s="71"/>
      <c r="W35" s="70"/>
      <c r="X35" s="71"/>
      <c r="Y35" s="109"/>
      <c r="Z35" s="70"/>
      <c r="AA35" s="153">
        <v>1</v>
      </c>
      <c r="AB35" s="153">
        <v>1</v>
      </c>
      <c r="AC35" s="153">
        <v>1</v>
      </c>
      <c r="AD35" s="153">
        <v>1</v>
      </c>
      <c r="AE35" s="154">
        <f t="shared" si="1"/>
        <v>4</v>
      </c>
      <c r="AF35" s="37" t="s">
        <v>62</v>
      </c>
      <c r="AG35" s="156"/>
    </row>
    <row r="36" spans="1:33" ht="62.25" customHeight="1" x14ac:dyDescent="0.2">
      <c r="A36" s="198"/>
      <c r="B36" s="201"/>
      <c r="C36" s="200"/>
      <c r="D36" s="201"/>
      <c r="E36" s="200"/>
      <c r="F36" s="198"/>
      <c r="G36" s="203"/>
      <c r="H36" s="172" t="s">
        <v>465</v>
      </c>
      <c r="I36" s="173" t="s">
        <v>466</v>
      </c>
      <c r="J36" s="149">
        <v>320200400</v>
      </c>
      <c r="K36" s="164" t="s">
        <v>467</v>
      </c>
      <c r="L36" s="165" t="s">
        <v>62</v>
      </c>
      <c r="M36" s="153"/>
      <c r="N36" s="153">
        <v>1</v>
      </c>
      <c r="O36" s="153"/>
      <c r="P36" s="153"/>
      <c r="Q36" s="170">
        <f t="shared" si="0"/>
        <v>1</v>
      </c>
      <c r="R36" s="60" t="s">
        <v>434</v>
      </c>
      <c r="S36" s="61" t="s">
        <v>46</v>
      </c>
      <c r="T36" s="60" t="str">
        <f>VLOOKUP(S36,IMG!$A$1:$B$28,2,FALSE)</f>
        <v xml:space="preserve">No Aplica </v>
      </c>
      <c r="U36" s="61" t="s">
        <v>46</v>
      </c>
      <c r="V36" s="61" t="str">
        <f>VLOOKUP(U36,IEDI!$A$1:$C$15,3,FALSE)</f>
        <v>N.A</v>
      </c>
      <c r="W36" s="60" t="str">
        <f>VLOOKUP(U36,IEDI!$A$1:$C$15,2,FALSE)</f>
        <v>No Aplica</v>
      </c>
      <c r="X36" s="55" t="s">
        <v>468</v>
      </c>
      <c r="Y36" s="55" t="s">
        <v>469</v>
      </c>
      <c r="Z36" s="55" t="s">
        <v>68</v>
      </c>
      <c r="AA36" s="153"/>
      <c r="AB36" s="153">
        <v>1</v>
      </c>
      <c r="AC36" s="153"/>
      <c r="AD36" s="153"/>
      <c r="AE36" s="154">
        <f t="shared" si="1"/>
        <v>1</v>
      </c>
      <c r="AF36" s="165" t="s">
        <v>62</v>
      </c>
      <c r="AG36" s="156"/>
    </row>
    <row r="37" spans="1:33" ht="62.25" customHeight="1" x14ac:dyDescent="0.2">
      <c r="A37" s="198"/>
      <c r="B37" s="201"/>
      <c r="C37" s="200"/>
      <c r="D37" s="201"/>
      <c r="E37" s="200"/>
      <c r="F37" s="198"/>
      <c r="G37" s="203"/>
      <c r="H37" s="172"/>
      <c r="I37" s="173"/>
      <c r="J37" s="149">
        <v>320200401</v>
      </c>
      <c r="K37" s="204" t="s">
        <v>470</v>
      </c>
      <c r="L37" s="165" t="s">
        <v>62</v>
      </c>
      <c r="M37" s="153"/>
      <c r="N37" s="153">
        <v>1</v>
      </c>
      <c r="O37" s="153"/>
      <c r="P37" s="153"/>
      <c r="Q37" s="170">
        <f t="shared" si="0"/>
        <v>1</v>
      </c>
      <c r="R37" s="68"/>
      <c r="S37" s="69"/>
      <c r="T37" s="68"/>
      <c r="U37" s="69"/>
      <c r="V37" s="69"/>
      <c r="W37" s="68"/>
      <c r="X37" s="63"/>
      <c r="Y37" s="63"/>
      <c r="Z37" s="63"/>
      <c r="AA37" s="153"/>
      <c r="AB37" s="153">
        <v>1</v>
      </c>
      <c r="AC37" s="153"/>
      <c r="AD37" s="153"/>
      <c r="AE37" s="154">
        <f t="shared" si="1"/>
        <v>1</v>
      </c>
      <c r="AF37" s="165" t="s">
        <v>62</v>
      </c>
      <c r="AG37" s="156"/>
    </row>
    <row r="38" spans="1:33" ht="62.25" customHeight="1" x14ac:dyDescent="0.2">
      <c r="A38" s="198"/>
      <c r="B38" s="201"/>
      <c r="C38" s="200"/>
      <c r="D38" s="201"/>
      <c r="E38" s="200"/>
      <c r="F38" s="198"/>
      <c r="G38" s="203"/>
      <c r="H38" s="172"/>
      <c r="I38" s="173"/>
      <c r="J38" s="149">
        <v>320200402</v>
      </c>
      <c r="K38" s="164" t="s">
        <v>471</v>
      </c>
      <c r="L38" s="165" t="s">
        <v>62</v>
      </c>
      <c r="M38" s="153"/>
      <c r="N38" s="153">
        <v>1</v>
      </c>
      <c r="O38" s="153"/>
      <c r="P38" s="153"/>
      <c r="Q38" s="170">
        <f t="shared" si="0"/>
        <v>1</v>
      </c>
      <c r="R38" s="70"/>
      <c r="S38" s="71"/>
      <c r="T38" s="70"/>
      <c r="U38" s="71"/>
      <c r="V38" s="71"/>
      <c r="W38" s="70"/>
      <c r="X38" s="72"/>
      <c r="Y38" s="72"/>
      <c r="Z38" s="72"/>
      <c r="AA38" s="153"/>
      <c r="AB38" s="153">
        <v>1</v>
      </c>
      <c r="AC38" s="153"/>
      <c r="AD38" s="153"/>
      <c r="AE38" s="154">
        <f t="shared" si="1"/>
        <v>1</v>
      </c>
      <c r="AF38" s="165" t="s">
        <v>62</v>
      </c>
      <c r="AG38" s="156"/>
    </row>
    <row r="39" spans="1:33" ht="62.25" customHeight="1" x14ac:dyDescent="0.3">
      <c r="A39" s="198"/>
      <c r="B39" s="201"/>
      <c r="C39" s="200"/>
      <c r="D39" s="201"/>
      <c r="E39" s="200"/>
      <c r="F39" s="198"/>
      <c r="G39" s="203"/>
      <c r="H39" s="205" t="s">
        <v>472</v>
      </c>
      <c r="I39" s="204" t="s">
        <v>473</v>
      </c>
      <c r="J39" s="183" t="s">
        <v>474</v>
      </c>
      <c r="K39" s="184" t="s">
        <v>475</v>
      </c>
      <c r="L39" s="185" t="s">
        <v>476</v>
      </c>
      <c r="M39" s="206"/>
      <c r="N39" s="207">
        <v>1</v>
      </c>
      <c r="O39" s="206"/>
      <c r="P39" s="206"/>
      <c r="Q39" s="170">
        <f t="shared" si="0"/>
        <v>1</v>
      </c>
      <c r="R39" s="40"/>
      <c r="S39" s="42" t="s">
        <v>46</v>
      </c>
      <c r="T39" s="40" t="str">
        <f>VLOOKUP(S39,IMG!$A$1:$B$28,2,FALSE)</f>
        <v xml:space="preserve">No Aplica </v>
      </c>
      <c r="U39" s="36" t="s">
        <v>46</v>
      </c>
      <c r="V39" s="36" t="str">
        <f>VLOOKUP(U39,IEDI!$A$1:$C$15,3,FALSE)</f>
        <v>N.A</v>
      </c>
      <c r="W39" s="40" t="str">
        <f>VLOOKUP(U39,IEDI!$A$1:$C$15,2,FALSE)</f>
        <v>No Aplica</v>
      </c>
      <c r="X39" s="47"/>
      <c r="Y39" s="208" t="s">
        <v>477</v>
      </c>
      <c r="Z39" s="47"/>
      <c r="AA39" s="206"/>
      <c r="AB39" s="207">
        <v>1</v>
      </c>
      <c r="AC39" s="206"/>
      <c r="AD39" s="206"/>
      <c r="AE39" s="154">
        <f t="shared" si="1"/>
        <v>1</v>
      </c>
      <c r="AF39" s="155"/>
      <c r="AG39" s="156"/>
    </row>
  </sheetData>
  <sheetProtection algorithmName="SHA-512" hashValue="2IcOPyLpefmKgOUcrndM8ZGVrT3rM8w5BJolKs7qdsp7xMsrPO18yhfrNh2udbJqvtf6g4Ya5+opR+WeLjfKdQ==" saltValue="FN/uwRDY9CYL85ISi1czYQ==" spinCount="100000" sheet="1" objects="1" scenarios="1"/>
  <mergeCells count="98">
    <mergeCell ref="W36:W38"/>
    <mergeCell ref="X36:X38"/>
    <mergeCell ref="Y36:Y38"/>
    <mergeCell ref="Z36:Z38"/>
    <mergeCell ref="X34:X35"/>
    <mergeCell ref="Y34:Y35"/>
    <mergeCell ref="Z34:Z35"/>
    <mergeCell ref="W34:W35"/>
    <mergeCell ref="R34:R35"/>
    <mergeCell ref="S34:S35"/>
    <mergeCell ref="T34:T35"/>
    <mergeCell ref="U34:U35"/>
    <mergeCell ref="V34:V35"/>
    <mergeCell ref="Y26:Y27"/>
    <mergeCell ref="X26:X27"/>
    <mergeCell ref="Z26:Z27"/>
    <mergeCell ref="S26:S27"/>
    <mergeCell ref="T26:T27"/>
    <mergeCell ref="U26:U27"/>
    <mergeCell ref="V26:V27"/>
    <mergeCell ref="W26:W27"/>
    <mergeCell ref="X17:X19"/>
    <mergeCell ref="Y17:Y19"/>
    <mergeCell ref="Z17:Z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X13:X14"/>
    <mergeCell ref="Y13:Y14"/>
    <mergeCell ref="Z13:Z14"/>
    <mergeCell ref="R26:R27"/>
    <mergeCell ref="R36:R38"/>
    <mergeCell ref="S36:S38"/>
    <mergeCell ref="T36:T38"/>
    <mergeCell ref="U36:U38"/>
    <mergeCell ref="V36:V38"/>
    <mergeCell ref="R13:R14"/>
    <mergeCell ref="S13:S14"/>
    <mergeCell ref="T13:T14"/>
    <mergeCell ref="U13:U14"/>
    <mergeCell ref="V13:V14"/>
    <mergeCell ref="W13:W14"/>
    <mergeCell ref="R17:R19"/>
    <mergeCell ref="S3:T3"/>
    <mergeCell ref="U3:W3"/>
    <mergeCell ref="X3:Z3"/>
    <mergeCell ref="AA3:AF3"/>
    <mergeCell ref="X9:X10"/>
    <mergeCell ref="Y9:Y10"/>
    <mergeCell ref="Z9:Z10"/>
    <mergeCell ref="A1:Q1"/>
    <mergeCell ref="A2:Q2"/>
    <mergeCell ref="G3:L3"/>
    <mergeCell ref="M3:Q3"/>
    <mergeCell ref="I36:I38"/>
    <mergeCell ref="F6:F29"/>
    <mergeCell ref="G30:G33"/>
    <mergeCell ref="G34:G39"/>
    <mergeCell ref="H26:H27"/>
    <mergeCell ref="H9:H10"/>
    <mergeCell ref="H34:H35"/>
    <mergeCell ref="F30:F33"/>
    <mergeCell ref="F34:F39"/>
    <mergeCell ref="H36:H38"/>
    <mergeCell ref="H17:H19"/>
    <mergeCell ref="I9:I10"/>
    <mergeCell ref="I13:I14"/>
    <mergeCell ref="I17:I19"/>
    <mergeCell ref="H21:H22"/>
    <mergeCell ref="I21:I22"/>
    <mergeCell ref="H13:H14"/>
    <mergeCell ref="I34:I35"/>
    <mergeCell ref="I26:I27"/>
    <mergeCell ref="G6:G29"/>
    <mergeCell ref="A3:A4"/>
    <mergeCell ref="B3:C3"/>
    <mergeCell ref="D3:F3"/>
    <mergeCell ref="D6:D29"/>
    <mergeCell ref="E6:E29"/>
    <mergeCell ref="A30:A33"/>
    <mergeCell ref="B30:B33"/>
    <mergeCell ref="C30:C33"/>
    <mergeCell ref="D30:D33"/>
    <mergeCell ref="E30:E33"/>
    <mergeCell ref="A6:A29"/>
    <mergeCell ref="B6:B29"/>
    <mergeCell ref="C6:C29"/>
    <mergeCell ref="A34:A39"/>
    <mergeCell ref="B34:B39"/>
    <mergeCell ref="C34:C39"/>
    <mergeCell ref="D34:D39"/>
    <mergeCell ref="E34:E39"/>
  </mergeCells>
  <phoneticPr fontId="18" type="noConversion"/>
  <dataValidations count="4">
    <dataValidation type="list" allowBlank="1" showInputMessage="1" showErrorMessage="1" sqref="U6:U13 U15:U21 U23:U26 U28:U34 U36 U39" xr:uid="{53E4C570-63E8-4DB0-92B0-2F6C7F05C8E8}">
      <formula1>"1,2,3,4,5,6,7,8,9,10,11,12,13,14,N.A"</formula1>
    </dataValidation>
    <dataValidation type="list" allowBlank="1" showInputMessage="1" showErrorMessage="1" sqref="S6:S13 S15:S21 S23:S26 S28:S34 S36 S39" xr:uid="{A4B041A8-3044-46F9-92B3-C635DCC65B7E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Z6:Z13 Z15:Z17 Z20:Z21 Z23:Z26 Z28:Z34 Z36 Z39" xr:uid="{D013C59A-A8E9-4FC8-BEBF-E1277883FEB6}">
      <formula1>"APUESTA ESPECÍFICA DG,PGOF - TALLERES COMUNITARIOS,SIRAP - TALLERES COMUNITARIOS,DRMI,POMCAS,PGOF,PORH,REGLAMENTACIÓN,TALLER COMUNITARIO,RONDA HÍDRICA"</formula1>
    </dataValidation>
    <dataValidation type="list" allowBlank="1" showInputMessage="1" showErrorMessage="1" sqref="R6:R34 R36 R39" xr:uid="{F85EEB47-2958-4328-91C5-8F142B81F4E5}">
      <formula1>"CONVENIOS Y ALIANZAS,MISIONAL - ALIANZAS,COMPRA DE PREDIOS,MISIONAL, CONTRATACIÓN EXTERNA,ALIANZAS"</formula1>
    </dataValidation>
  </dataValidations>
  <pageMargins left="0.51181102362204722" right="0.51181102362204722" top="0.74803149606299213" bottom="0.74803149606299213" header="0.31496062992125984" footer="0.31496062992125984"/>
  <pageSetup paperSize="258" scale="2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3"/>
  <sheetViews>
    <sheetView view="pageBreakPreview" topLeftCell="T1" zoomScale="70" zoomScaleNormal="64" zoomScaleSheetLayoutView="70" workbookViewId="0">
      <pane ySplit="4" topLeftCell="A26" activePane="bottomLeft" state="frozen"/>
      <selection pane="bottomLeft" sqref="A1:AG35"/>
    </sheetView>
  </sheetViews>
  <sheetFormatPr baseColWidth="10" defaultColWidth="11.42578125" defaultRowHeight="12.75" x14ac:dyDescent="0.2"/>
  <cols>
    <col min="1" max="1" width="18.28515625" style="127" customWidth="1"/>
    <col min="2" max="2" width="11" style="127" customWidth="1"/>
    <col min="3" max="3" width="34.42578125" style="127" customWidth="1"/>
    <col min="4" max="4" width="9.85546875" style="127" hidden="1" customWidth="1"/>
    <col min="5" max="5" width="24" style="127" hidden="1" customWidth="1"/>
    <col min="6" max="6" width="24.85546875" style="127" hidden="1" customWidth="1"/>
    <col min="7" max="7" width="23.42578125" style="127" customWidth="1"/>
    <col min="8" max="8" width="10.28515625" style="127" customWidth="1"/>
    <col min="9" max="9" width="56.7109375" style="127" customWidth="1"/>
    <col min="10" max="10" width="17.28515625" style="127" customWidth="1"/>
    <col min="11" max="11" width="58" style="127" customWidth="1"/>
    <col min="12" max="12" width="17.7109375" style="127" customWidth="1"/>
    <col min="13" max="17" width="11.42578125" style="127" customWidth="1"/>
    <col min="18" max="18" width="23.140625" style="127" customWidth="1"/>
    <col min="19" max="19" width="11.140625" style="127" customWidth="1"/>
    <col min="20" max="20" width="56.85546875" style="127" customWidth="1"/>
    <col min="21" max="21" width="11.140625" style="127" customWidth="1"/>
    <col min="22" max="22" width="11.42578125" style="127"/>
    <col min="23" max="23" width="23.5703125" style="127" customWidth="1"/>
    <col min="24" max="24" width="12.7109375" style="127" customWidth="1"/>
    <col min="25" max="25" width="67.7109375" style="127" customWidth="1"/>
    <col min="26" max="26" width="30.85546875" style="127" customWidth="1"/>
    <col min="27" max="30" width="11.28515625" style="127" customWidth="1"/>
    <col min="31" max="31" width="11.42578125" style="127"/>
    <col min="32" max="32" width="33.5703125" style="127" customWidth="1"/>
    <col min="33" max="33" width="29.7109375" style="127" customWidth="1"/>
    <col min="34" max="34" width="31.140625" style="127" customWidth="1"/>
    <col min="35" max="16384" width="11.42578125" style="127"/>
  </cols>
  <sheetData>
    <row r="1" spans="1:33" ht="39" customHeight="1" x14ac:dyDescent="0.2">
      <c r="A1" s="210" t="s">
        <v>478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6.75" customHeight="1" x14ac:dyDescent="0.2">
      <c r="A2" s="211" t="s">
        <v>479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8.5" customHeight="1" x14ac:dyDescent="0.25">
      <c r="A3" s="24" t="s">
        <v>2</v>
      </c>
      <c r="B3" s="213" t="s">
        <v>480</v>
      </c>
      <c r="C3" s="213"/>
      <c r="D3" s="214" t="s">
        <v>4</v>
      </c>
      <c r="E3" s="214"/>
      <c r="F3" s="214"/>
      <c r="G3" s="134" t="s">
        <v>5</v>
      </c>
      <c r="H3" s="135"/>
      <c r="I3" s="135"/>
      <c r="J3" s="135"/>
      <c r="K3" s="135"/>
      <c r="L3" s="136"/>
      <c r="M3" s="215" t="s">
        <v>295</v>
      </c>
      <c r="N3" s="216"/>
      <c r="O3" s="216"/>
      <c r="P3" s="216"/>
      <c r="Q3" s="217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99.75" customHeight="1" x14ac:dyDescent="0.2">
      <c r="A4" s="24"/>
      <c r="B4" s="25" t="s">
        <v>481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18" t="s">
        <v>296</v>
      </c>
      <c r="M4" s="218">
        <v>2024</v>
      </c>
      <c r="N4" s="218">
        <v>2025</v>
      </c>
      <c r="O4" s="218">
        <v>2026</v>
      </c>
      <c r="P4" s="218">
        <v>2027</v>
      </c>
      <c r="Q4" s="218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8.25" customHeight="1" x14ac:dyDescent="0.2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141"/>
    </row>
    <row r="6" spans="1:33" ht="87.75" customHeight="1" x14ac:dyDescent="0.2">
      <c r="A6" s="142"/>
      <c r="B6" s="145" t="s">
        <v>482</v>
      </c>
      <c r="C6" s="144" t="s">
        <v>483</v>
      </c>
      <c r="D6" s="145" t="s">
        <v>156</v>
      </c>
      <c r="E6" s="144" t="s">
        <v>484</v>
      </c>
      <c r="F6" s="144" t="s">
        <v>485</v>
      </c>
      <c r="G6" s="200" t="s">
        <v>486</v>
      </c>
      <c r="H6" s="221" t="s">
        <v>487</v>
      </c>
      <c r="I6" s="222" t="s">
        <v>488</v>
      </c>
      <c r="J6" s="223">
        <v>320300207</v>
      </c>
      <c r="K6" s="148" t="s">
        <v>489</v>
      </c>
      <c r="L6" s="224" t="s">
        <v>62</v>
      </c>
      <c r="M6" s="225"/>
      <c r="N6" s="225"/>
      <c r="O6" s="225"/>
      <c r="P6" s="225"/>
      <c r="Q6" s="225">
        <f>SUM(M6:P6)</f>
        <v>0</v>
      </c>
      <c r="R6" s="40"/>
      <c r="S6" s="225"/>
      <c r="T6" s="226" t="e">
        <f>VLOOKUP(S6,IMG!$A$1:$B$28,2,FALSE)</f>
        <v>#N/A</v>
      </c>
      <c r="U6" s="226"/>
      <c r="V6" s="226" t="e">
        <f>VLOOKUP(U6,IEDI!$A$1:$C$15,3,FALSE)</f>
        <v>#N/A</v>
      </c>
      <c r="W6" s="226" t="e">
        <f>VLOOKUP(U6,IEDI!$A$1:$C$15,2,FALSE)</f>
        <v>#N/A</v>
      </c>
      <c r="X6" s="226"/>
      <c r="Y6" s="226"/>
      <c r="Z6" s="225"/>
      <c r="AA6" s="225"/>
      <c r="AB6" s="225"/>
      <c r="AC6" s="225"/>
      <c r="AD6" s="225"/>
      <c r="AE6" s="225">
        <f>SUM(AA6:AD6)</f>
        <v>0</v>
      </c>
      <c r="AF6" s="225"/>
      <c r="AG6" s="156"/>
    </row>
    <row r="7" spans="1:33" ht="84" customHeight="1" x14ac:dyDescent="0.2">
      <c r="A7" s="157"/>
      <c r="B7" s="158"/>
      <c r="C7" s="159"/>
      <c r="D7" s="158"/>
      <c r="E7" s="159"/>
      <c r="F7" s="159"/>
      <c r="G7" s="200"/>
      <c r="H7" s="221" t="s">
        <v>490</v>
      </c>
      <c r="I7" s="222" t="s">
        <v>491</v>
      </c>
      <c r="J7" s="223">
        <v>320300207</v>
      </c>
      <c r="K7" s="148" t="s">
        <v>489</v>
      </c>
      <c r="L7" s="227" t="s">
        <v>62</v>
      </c>
      <c r="M7" s="228"/>
      <c r="N7" s="228"/>
      <c r="O7" s="228"/>
      <c r="P7" s="229">
        <v>1</v>
      </c>
      <c r="Q7" s="170">
        <f t="shared" ref="Q7:Q35" si="0">SUM(M7:P7)</f>
        <v>1</v>
      </c>
      <c r="R7" s="40" t="s">
        <v>434</v>
      </c>
      <c r="S7" s="36" t="s">
        <v>398</v>
      </c>
      <c r="T7" s="226" t="str">
        <f>VLOOKUP(S7,IMG!$A$1:$B$28,2,FALSE)</f>
        <v>Porcentaje de avance en la formulación y/o ajuste de los Planes de Ordenación y Manejo de Cuencas (POMCAS), Planes de Manejo de Acuíferos (PMA) y Planes de Manejo de Microcuencas (PMM)</v>
      </c>
      <c r="U7" s="36" t="s">
        <v>46</v>
      </c>
      <c r="V7" s="226" t="str">
        <f>VLOOKUP(U7,IEDI!$A$1:$C$15,3,FALSE)</f>
        <v>N.A</v>
      </c>
      <c r="W7" s="226" t="str">
        <f>VLOOKUP(U7,IEDI!$A$1:$C$15,2,FALSE)</f>
        <v>No Aplica</v>
      </c>
      <c r="X7" s="221" t="s">
        <v>490</v>
      </c>
      <c r="Y7" s="222" t="s">
        <v>491</v>
      </c>
      <c r="Z7" s="47"/>
      <c r="AA7" s="228"/>
      <c r="AB7" s="228"/>
      <c r="AC7" s="228">
        <v>1</v>
      </c>
      <c r="AD7" s="229"/>
      <c r="AE7" s="170">
        <f t="shared" ref="AE7:AE35" si="1">SUM(AA7:AD7)</f>
        <v>1</v>
      </c>
      <c r="AF7" s="37" t="s">
        <v>492</v>
      </c>
      <c r="AG7" s="156"/>
    </row>
    <row r="8" spans="1:33" ht="90" customHeight="1" x14ac:dyDescent="0.2">
      <c r="A8" s="157"/>
      <c r="B8" s="158"/>
      <c r="C8" s="159"/>
      <c r="D8" s="158"/>
      <c r="E8" s="159"/>
      <c r="F8" s="159"/>
      <c r="G8" s="200"/>
      <c r="H8" s="221" t="s">
        <v>493</v>
      </c>
      <c r="I8" s="222" t="s">
        <v>494</v>
      </c>
      <c r="J8" s="223">
        <v>320300207</v>
      </c>
      <c r="K8" s="148" t="s">
        <v>489</v>
      </c>
      <c r="L8" s="227" t="s">
        <v>62</v>
      </c>
      <c r="M8" s="228"/>
      <c r="N8" s="229">
        <v>1</v>
      </c>
      <c r="O8" s="228"/>
      <c r="P8" s="228"/>
      <c r="Q8" s="170">
        <f t="shared" si="0"/>
        <v>1</v>
      </c>
      <c r="R8" s="40" t="s">
        <v>434</v>
      </c>
      <c r="S8" s="36" t="s">
        <v>398</v>
      </c>
      <c r="T8" s="226" t="str">
        <f>VLOOKUP(S8,IMG!$A$1:$B$28,2,FALSE)</f>
        <v>Porcentaje de avance en la formulación y/o ajuste de los Planes de Ordenación y Manejo de Cuencas (POMCAS), Planes de Manejo de Acuíferos (PMA) y Planes de Manejo de Microcuencas (PMM)</v>
      </c>
      <c r="U8" s="36" t="s">
        <v>46</v>
      </c>
      <c r="V8" s="226" t="str">
        <f>VLOOKUP(U8,IEDI!$A$1:$C$15,3,FALSE)</f>
        <v>N.A</v>
      </c>
      <c r="W8" s="226" t="str">
        <f>VLOOKUP(U8,IEDI!$A$1:$C$15,2,FALSE)</f>
        <v>No Aplica</v>
      </c>
      <c r="X8" s="221" t="s">
        <v>493</v>
      </c>
      <c r="Y8" s="222" t="s">
        <v>494</v>
      </c>
      <c r="Z8" s="47" t="s">
        <v>49</v>
      </c>
      <c r="AA8" s="228"/>
      <c r="AB8" s="229">
        <v>1</v>
      </c>
      <c r="AC8" s="228"/>
      <c r="AD8" s="228"/>
      <c r="AE8" s="170">
        <f t="shared" si="1"/>
        <v>1</v>
      </c>
      <c r="AF8" s="37" t="s">
        <v>492</v>
      </c>
      <c r="AG8" s="156"/>
    </row>
    <row r="9" spans="1:33" ht="88.5" customHeight="1" x14ac:dyDescent="0.2">
      <c r="A9" s="157"/>
      <c r="B9" s="158"/>
      <c r="C9" s="159"/>
      <c r="D9" s="158"/>
      <c r="E9" s="159"/>
      <c r="F9" s="159"/>
      <c r="G9" s="200"/>
      <c r="H9" s="221" t="s">
        <v>495</v>
      </c>
      <c r="I9" s="222" t="s">
        <v>496</v>
      </c>
      <c r="J9" s="223">
        <v>320300207</v>
      </c>
      <c r="K9" s="148" t="s">
        <v>489</v>
      </c>
      <c r="L9" s="227" t="s">
        <v>62</v>
      </c>
      <c r="M9" s="228"/>
      <c r="N9" s="228"/>
      <c r="O9" s="228"/>
      <c r="P9" s="228"/>
      <c r="Q9" s="170">
        <f t="shared" si="0"/>
        <v>0</v>
      </c>
      <c r="R9" s="40"/>
      <c r="S9" s="36"/>
      <c r="T9" s="226" t="e">
        <f>VLOOKUP(S9,IMG!$A$1:$B$28,2,FALSE)</f>
        <v>#N/A</v>
      </c>
      <c r="U9" s="36"/>
      <c r="V9" s="226" t="e">
        <f>VLOOKUP(U9,IEDI!$A$1:$C$15,3,FALSE)</f>
        <v>#N/A</v>
      </c>
      <c r="W9" s="226" t="e">
        <f>VLOOKUP(U9,IEDI!$A$1:$C$15,2,FALSE)</f>
        <v>#N/A</v>
      </c>
      <c r="X9" s="42"/>
      <c r="Y9" s="48"/>
      <c r="Z9" s="47"/>
      <c r="AA9" s="228"/>
      <c r="AB9" s="228"/>
      <c r="AC9" s="228"/>
      <c r="AD9" s="228"/>
      <c r="AE9" s="170">
        <f t="shared" si="1"/>
        <v>0</v>
      </c>
      <c r="AF9" s="37"/>
      <c r="AG9" s="156"/>
    </row>
    <row r="10" spans="1:33" ht="98.25" customHeight="1" x14ac:dyDescent="0.2">
      <c r="A10" s="157"/>
      <c r="B10" s="158"/>
      <c r="C10" s="159"/>
      <c r="D10" s="158"/>
      <c r="E10" s="159"/>
      <c r="F10" s="159"/>
      <c r="G10" s="200"/>
      <c r="H10" s="221" t="s">
        <v>497</v>
      </c>
      <c r="I10" s="222" t="s">
        <v>498</v>
      </c>
      <c r="J10" s="223">
        <v>320300207</v>
      </c>
      <c r="K10" s="148" t="s">
        <v>489</v>
      </c>
      <c r="L10" s="227" t="s">
        <v>62</v>
      </c>
      <c r="M10" s="228"/>
      <c r="N10" s="228"/>
      <c r="O10" s="228"/>
      <c r="P10" s="228"/>
      <c r="Q10" s="170">
        <f t="shared" si="0"/>
        <v>0</v>
      </c>
      <c r="R10" s="40"/>
      <c r="S10" s="36"/>
      <c r="T10" s="226" t="e">
        <f>VLOOKUP(S10,IMG!$A$1:$B$28,2,FALSE)</f>
        <v>#N/A</v>
      </c>
      <c r="U10" s="36"/>
      <c r="V10" s="226" t="e">
        <f>VLOOKUP(U10,IEDI!$A$1:$C$15,3,FALSE)</f>
        <v>#N/A</v>
      </c>
      <c r="W10" s="226" t="e">
        <f>VLOOKUP(U10,IEDI!$A$1:$C$15,2,FALSE)</f>
        <v>#N/A</v>
      </c>
      <c r="X10" s="42"/>
      <c r="Y10" s="48"/>
      <c r="Z10" s="47"/>
      <c r="AA10" s="228"/>
      <c r="AB10" s="228"/>
      <c r="AC10" s="228"/>
      <c r="AD10" s="228"/>
      <c r="AE10" s="170">
        <f t="shared" si="1"/>
        <v>0</v>
      </c>
      <c r="AF10" s="37"/>
      <c r="AG10" s="156"/>
    </row>
    <row r="11" spans="1:33" ht="81" customHeight="1" x14ac:dyDescent="0.2">
      <c r="A11" s="157"/>
      <c r="B11" s="158"/>
      <c r="C11" s="159"/>
      <c r="D11" s="158"/>
      <c r="E11" s="159"/>
      <c r="F11" s="159"/>
      <c r="G11" s="200"/>
      <c r="H11" s="221" t="s">
        <v>499</v>
      </c>
      <c r="I11" s="222" t="s">
        <v>500</v>
      </c>
      <c r="J11" s="223">
        <v>320300207</v>
      </c>
      <c r="K11" s="148" t="s">
        <v>489</v>
      </c>
      <c r="L11" s="227" t="s">
        <v>62</v>
      </c>
      <c r="M11" s="228"/>
      <c r="N11" s="228"/>
      <c r="O11" s="228"/>
      <c r="P11" s="228"/>
      <c r="Q11" s="170">
        <f t="shared" si="0"/>
        <v>0</v>
      </c>
      <c r="R11" s="40"/>
      <c r="S11" s="36"/>
      <c r="T11" s="226" t="e">
        <f>VLOOKUP(S11,IMG!$A$1:$B$28,2,FALSE)</f>
        <v>#N/A</v>
      </c>
      <c r="U11" s="36"/>
      <c r="V11" s="226" t="e">
        <f>VLOOKUP(U11,IEDI!$A$1:$C$15,3,FALSE)</f>
        <v>#N/A</v>
      </c>
      <c r="W11" s="226" t="e">
        <f>VLOOKUP(U11,IEDI!$A$1:$C$15,2,FALSE)</f>
        <v>#N/A</v>
      </c>
      <c r="X11" s="42"/>
      <c r="Y11" s="48"/>
      <c r="Z11" s="47"/>
      <c r="AA11" s="228"/>
      <c r="AB11" s="228"/>
      <c r="AC11" s="228"/>
      <c r="AD11" s="228"/>
      <c r="AE11" s="170">
        <f t="shared" si="1"/>
        <v>0</v>
      </c>
      <c r="AF11" s="48"/>
      <c r="AG11" s="156"/>
    </row>
    <row r="12" spans="1:33" ht="78.75" customHeight="1" x14ac:dyDescent="0.2">
      <c r="A12" s="157"/>
      <c r="B12" s="158"/>
      <c r="C12" s="159"/>
      <c r="D12" s="158"/>
      <c r="E12" s="159"/>
      <c r="F12" s="159"/>
      <c r="G12" s="200"/>
      <c r="H12" s="221" t="s">
        <v>501</v>
      </c>
      <c r="I12" s="222" t="s">
        <v>502</v>
      </c>
      <c r="J12" s="223">
        <v>320300215</v>
      </c>
      <c r="K12" s="148" t="s">
        <v>503</v>
      </c>
      <c r="L12" s="227" t="s">
        <v>62</v>
      </c>
      <c r="M12" s="228"/>
      <c r="N12" s="228"/>
      <c r="O12" s="228"/>
      <c r="P12" s="228"/>
      <c r="Q12" s="170">
        <f t="shared" si="0"/>
        <v>0</v>
      </c>
      <c r="R12" s="40"/>
      <c r="S12" s="36"/>
      <c r="T12" s="226" t="e">
        <f>VLOOKUP(S12,IMG!$A$1:$B$28,2,FALSE)</f>
        <v>#N/A</v>
      </c>
      <c r="U12" s="36"/>
      <c r="V12" s="226" t="e">
        <f>VLOOKUP(U12,IEDI!$A$1:$C$15,3,FALSE)</f>
        <v>#N/A</v>
      </c>
      <c r="W12" s="226" t="e">
        <f>VLOOKUP(U12,IEDI!$A$1:$C$15,2,FALSE)</f>
        <v>#N/A</v>
      </c>
      <c r="X12" s="42"/>
      <c r="Y12" s="37"/>
      <c r="Z12" s="40"/>
      <c r="AA12" s="228"/>
      <c r="AB12" s="228"/>
      <c r="AC12" s="228"/>
      <c r="AD12" s="228"/>
      <c r="AE12" s="170">
        <f t="shared" si="1"/>
        <v>0</v>
      </c>
      <c r="AF12" s="37"/>
      <c r="AG12" s="156"/>
    </row>
    <row r="13" spans="1:33" ht="80.25" customHeight="1" x14ac:dyDescent="0.2">
      <c r="A13" s="157"/>
      <c r="B13" s="158"/>
      <c r="C13" s="159"/>
      <c r="D13" s="158"/>
      <c r="E13" s="159"/>
      <c r="F13" s="159"/>
      <c r="G13" s="200"/>
      <c r="H13" s="230" t="s">
        <v>504</v>
      </c>
      <c r="I13" s="231" t="s">
        <v>505</v>
      </c>
      <c r="J13" s="223">
        <v>320300214</v>
      </c>
      <c r="K13" s="148" t="s">
        <v>506</v>
      </c>
      <c r="L13" s="227" t="s">
        <v>62</v>
      </c>
      <c r="M13" s="229">
        <v>1</v>
      </c>
      <c r="N13" s="229">
        <v>1</v>
      </c>
      <c r="O13" s="229">
        <v>1</v>
      </c>
      <c r="P13" s="229">
        <v>1</v>
      </c>
      <c r="Q13" s="170">
        <f t="shared" si="0"/>
        <v>4</v>
      </c>
      <c r="R13" s="40" t="s">
        <v>44</v>
      </c>
      <c r="S13" s="36" t="s">
        <v>507</v>
      </c>
      <c r="T13" s="226" t="str">
        <f>VLOOKUP(S13,IMG!$A$1:$B$28,2,FALSE)</f>
        <v>Porcentaje de cuerpos de agua con planes de ordenamiento del recurso hídrico (PORH) adoptados</v>
      </c>
      <c r="U13" s="36" t="s">
        <v>46</v>
      </c>
      <c r="V13" s="226" t="str">
        <f>VLOOKUP(U13,IEDI!$A$1:$C$15,3,FALSE)</f>
        <v>N.A</v>
      </c>
      <c r="W13" s="226" t="str">
        <f>VLOOKUP(U13,IEDI!$A$1:$C$15,2,FALSE)</f>
        <v>No Aplica</v>
      </c>
      <c r="X13" s="61" t="s">
        <v>508</v>
      </c>
      <c r="Y13" s="60" t="s">
        <v>509</v>
      </c>
      <c r="Z13" s="60" t="s">
        <v>49</v>
      </c>
      <c r="AA13" s="229">
        <v>1</v>
      </c>
      <c r="AB13" s="229">
        <v>1</v>
      </c>
      <c r="AC13" s="229">
        <v>1</v>
      </c>
      <c r="AD13" s="229">
        <v>1</v>
      </c>
      <c r="AE13" s="170">
        <f t="shared" si="1"/>
        <v>4</v>
      </c>
      <c r="AF13" s="37" t="s">
        <v>510</v>
      </c>
      <c r="AG13" s="156"/>
    </row>
    <row r="14" spans="1:33" ht="81" customHeight="1" x14ac:dyDescent="0.2">
      <c r="A14" s="157"/>
      <c r="B14" s="158"/>
      <c r="C14" s="159"/>
      <c r="D14" s="158"/>
      <c r="E14" s="159"/>
      <c r="F14" s="159"/>
      <c r="G14" s="200"/>
      <c r="H14" s="230"/>
      <c r="I14" s="231"/>
      <c r="J14" s="223">
        <v>320300503</v>
      </c>
      <c r="K14" s="148" t="s">
        <v>511</v>
      </c>
      <c r="L14" s="227" t="s">
        <v>62</v>
      </c>
      <c r="M14" s="228"/>
      <c r="N14" s="229">
        <v>1</v>
      </c>
      <c r="O14" s="228"/>
      <c r="P14" s="229">
        <v>1</v>
      </c>
      <c r="Q14" s="170">
        <f t="shared" si="0"/>
        <v>2</v>
      </c>
      <c r="R14" s="40" t="s">
        <v>44</v>
      </c>
      <c r="S14" s="36" t="s">
        <v>507</v>
      </c>
      <c r="T14" s="226" t="str">
        <f>VLOOKUP(S14,IMG!$A$1:$B$28,2,FALSE)</f>
        <v>Porcentaje de cuerpos de agua con planes de ordenamiento del recurso hídrico (PORH) adoptados</v>
      </c>
      <c r="U14" s="36" t="s">
        <v>46</v>
      </c>
      <c r="V14" s="226" t="str">
        <f>VLOOKUP(U14,IEDI!$A$1:$C$15,3,FALSE)</f>
        <v>N.A</v>
      </c>
      <c r="W14" s="226" t="str">
        <f>VLOOKUP(U14,IEDI!$A$1:$C$15,2,FALSE)</f>
        <v>No Aplica</v>
      </c>
      <c r="X14" s="71"/>
      <c r="Y14" s="70"/>
      <c r="Z14" s="70"/>
      <c r="AA14" s="228">
        <v>1</v>
      </c>
      <c r="AB14" s="229">
        <v>1</v>
      </c>
      <c r="AC14" s="228">
        <v>1</v>
      </c>
      <c r="AD14" s="229">
        <v>1</v>
      </c>
      <c r="AE14" s="170">
        <f t="shared" si="1"/>
        <v>4</v>
      </c>
      <c r="AF14" s="37" t="s">
        <v>512</v>
      </c>
      <c r="AG14" s="156"/>
    </row>
    <row r="15" spans="1:33" ht="104.25" customHeight="1" x14ac:dyDescent="0.2">
      <c r="A15" s="157"/>
      <c r="B15" s="158"/>
      <c r="C15" s="159"/>
      <c r="D15" s="158"/>
      <c r="E15" s="159"/>
      <c r="F15" s="159"/>
      <c r="G15" s="200"/>
      <c r="H15" s="230"/>
      <c r="I15" s="231"/>
      <c r="J15" s="223">
        <v>320300501</v>
      </c>
      <c r="K15" s="148" t="s">
        <v>513</v>
      </c>
      <c r="L15" s="227" t="s">
        <v>62</v>
      </c>
      <c r="M15" s="229">
        <v>1</v>
      </c>
      <c r="N15" s="229">
        <v>1</v>
      </c>
      <c r="O15" s="229">
        <v>1</v>
      </c>
      <c r="P15" s="229">
        <v>1</v>
      </c>
      <c r="Q15" s="170">
        <f t="shared" si="0"/>
        <v>4</v>
      </c>
      <c r="R15" s="40" t="s">
        <v>44</v>
      </c>
      <c r="S15" s="36" t="s">
        <v>46</v>
      </c>
      <c r="T15" s="226" t="str">
        <f>VLOOKUP(S15,IMG!$A$1:$B$28,2,FALSE)</f>
        <v xml:space="preserve">No Aplica </v>
      </c>
      <c r="U15" s="36" t="s">
        <v>46</v>
      </c>
      <c r="V15" s="226" t="str">
        <f>VLOOKUP(U15,IEDI!$A$1:$C$15,3,FALSE)</f>
        <v>N.A</v>
      </c>
      <c r="W15" s="226" t="str">
        <f>VLOOKUP(U15,IEDI!$A$1:$C$15,2,FALSE)</f>
        <v>No Aplica</v>
      </c>
      <c r="X15" s="42" t="s">
        <v>514</v>
      </c>
      <c r="Y15" s="48" t="s">
        <v>515</v>
      </c>
      <c r="Z15" s="47"/>
      <c r="AA15" s="229">
        <v>1</v>
      </c>
      <c r="AB15" s="229">
        <v>1</v>
      </c>
      <c r="AC15" s="229">
        <v>1</v>
      </c>
      <c r="AD15" s="229">
        <v>1</v>
      </c>
      <c r="AE15" s="170">
        <f t="shared" si="1"/>
        <v>4</v>
      </c>
      <c r="AF15" s="37" t="s">
        <v>516</v>
      </c>
      <c r="AG15" s="156"/>
    </row>
    <row r="16" spans="1:33" ht="104.25" customHeight="1" x14ac:dyDescent="0.2">
      <c r="A16" s="157"/>
      <c r="B16" s="158"/>
      <c r="C16" s="159"/>
      <c r="D16" s="158"/>
      <c r="E16" s="159"/>
      <c r="F16" s="159"/>
      <c r="G16" s="200"/>
      <c r="H16" s="221" t="s">
        <v>517</v>
      </c>
      <c r="I16" s="222" t="s">
        <v>518</v>
      </c>
      <c r="J16" s="223"/>
      <c r="K16" s="232"/>
      <c r="L16" s="227" t="s">
        <v>62</v>
      </c>
      <c r="M16" s="229">
        <v>1</v>
      </c>
      <c r="N16" s="229">
        <v>1</v>
      </c>
      <c r="O16" s="229">
        <v>1</v>
      </c>
      <c r="P16" s="229">
        <v>1</v>
      </c>
      <c r="Q16" s="170">
        <f t="shared" si="0"/>
        <v>4</v>
      </c>
      <c r="R16" s="40" t="s">
        <v>54</v>
      </c>
      <c r="S16" s="42" t="s">
        <v>46</v>
      </c>
      <c r="T16" s="226" t="str">
        <f>VLOOKUP(S16,IMG!$A$1:$B$28,2,FALSE)</f>
        <v xml:space="preserve">No Aplica </v>
      </c>
      <c r="U16" s="36" t="s">
        <v>46</v>
      </c>
      <c r="V16" s="226" t="str">
        <f>VLOOKUP(U16,IEDI!$A$1:$C$15,3,FALSE)</f>
        <v>N.A</v>
      </c>
      <c r="W16" s="226" t="str">
        <f>VLOOKUP(U16,IEDI!$A$1:$C$15,2,FALSE)</f>
        <v>No Aplica</v>
      </c>
      <c r="X16" s="42" t="s">
        <v>519</v>
      </c>
      <c r="Y16" s="48" t="s">
        <v>518</v>
      </c>
      <c r="Z16" s="47"/>
      <c r="AA16" s="229">
        <v>1</v>
      </c>
      <c r="AB16" s="229">
        <v>1</v>
      </c>
      <c r="AC16" s="229">
        <v>1</v>
      </c>
      <c r="AD16" s="229">
        <v>1</v>
      </c>
      <c r="AE16" s="170">
        <f t="shared" si="1"/>
        <v>4</v>
      </c>
      <c r="AF16" s="37" t="s">
        <v>62</v>
      </c>
      <c r="AG16" s="156"/>
    </row>
    <row r="17" spans="1:33" ht="104.25" customHeight="1" x14ac:dyDescent="0.2">
      <c r="A17" s="157"/>
      <c r="B17" s="158"/>
      <c r="C17" s="159"/>
      <c r="D17" s="158"/>
      <c r="E17" s="159"/>
      <c r="F17" s="159"/>
      <c r="G17" s="200"/>
      <c r="H17" s="233" t="s">
        <v>520</v>
      </c>
      <c r="I17" s="234" t="s">
        <v>521</v>
      </c>
      <c r="J17" s="235">
        <v>320300210</v>
      </c>
      <c r="K17" s="236" t="s">
        <v>522</v>
      </c>
      <c r="L17" s="227" t="s">
        <v>62</v>
      </c>
      <c r="M17" s="229"/>
      <c r="N17" s="229">
        <v>1</v>
      </c>
      <c r="O17" s="229">
        <v>1</v>
      </c>
      <c r="P17" s="229"/>
      <c r="Q17" s="170">
        <f t="shared" si="0"/>
        <v>2</v>
      </c>
      <c r="R17" s="40" t="s">
        <v>44</v>
      </c>
      <c r="S17" s="42" t="s">
        <v>398</v>
      </c>
      <c r="T17" s="226" t="str">
        <f>VLOOKUP(S17,IMG!$A$1:$B$28,2,FALSE)</f>
        <v>Porcentaje de avance en la formulación y/o ajuste de los Planes de Ordenación y Manejo de Cuencas (POMCAS), Planes de Manejo de Acuíferos (PMA) y Planes de Manejo de Microcuencas (PMM)</v>
      </c>
      <c r="U17" s="36" t="s">
        <v>46</v>
      </c>
      <c r="V17" s="226" t="str">
        <f>VLOOKUP(U17,IEDI!$A$1:$C$15,3,FALSE)</f>
        <v>N.A</v>
      </c>
      <c r="W17" s="226" t="str">
        <f>VLOOKUP(U17,IEDI!$A$1:$C$15,2,FALSE)</f>
        <v>No Aplica</v>
      </c>
      <c r="X17" s="233" t="s">
        <v>523</v>
      </c>
      <c r="Y17" s="234" t="s">
        <v>521</v>
      </c>
      <c r="Z17" s="47" t="s">
        <v>49</v>
      </c>
      <c r="AA17" s="229"/>
      <c r="AB17" s="229">
        <v>1</v>
      </c>
      <c r="AC17" s="229">
        <v>1</v>
      </c>
      <c r="AD17" s="229"/>
      <c r="AE17" s="170">
        <f t="shared" si="1"/>
        <v>2</v>
      </c>
      <c r="AF17" s="37" t="s">
        <v>524</v>
      </c>
      <c r="AG17" s="156"/>
    </row>
    <row r="18" spans="1:33" ht="104.25" customHeight="1" x14ac:dyDescent="0.2">
      <c r="A18" s="157"/>
      <c r="B18" s="158"/>
      <c r="C18" s="159"/>
      <c r="D18" s="158"/>
      <c r="E18" s="159"/>
      <c r="F18" s="159"/>
      <c r="G18" s="200"/>
      <c r="H18" s="221" t="s">
        <v>525</v>
      </c>
      <c r="I18" s="148" t="s">
        <v>526</v>
      </c>
      <c r="J18" s="223">
        <v>320304400</v>
      </c>
      <c r="K18" s="148" t="s">
        <v>527</v>
      </c>
      <c r="L18" s="227" t="s">
        <v>528</v>
      </c>
      <c r="M18" s="229">
        <v>1000</v>
      </c>
      <c r="N18" s="229">
        <v>1000</v>
      </c>
      <c r="O18" s="229">
        <v>1000</v>
      </c>
      <c r="P18" s="229">
        <v>1000</v>
      </c>
      <c r="Q18" s="170">
        <f t="shared" si="0"/>
        <v>4000</v>
      </c>
      <c r="R18" s="40" t="s">
        <v>44</v>
      </c>
      <c r="S18" s="36" t="s">
        <v>46</v>
      </c>
      <c r="T18" s="226" t="str">
        <f>VLOOKUP(S18,IMG!$A$1:$B$28,2,FALSE)</f>
        <v xml:space="preserve">No Aplica </v>
      </c>
      <c r="U18" s="36" t="s">
        <v>46</v>
      </c>
      <c r="V18" s="226" t="str">
        <f>VLOOKUP(U18,IEDI!$A$1:$C$15,3,FALSE)</f>
        <v>N.A</v>
      </c>
      <c r="W18" s="226" t="str">
        <f>VLOOKUP(U18,IEDI!$A$1:$C$15,2,FALSE)</f>
        <v>No Aplica</v>
      </c>
      <c r="X18" s="221" t="s">
        <v>529</v>
      </c>
      <c r="Y18" s="148" t="s">
        <v>526</v>
      </c>
      <c r="Z18" s="47" t="s">
        <v>49</v>
      </c>
      <c r="AA18" s="229"/>
      <c r="AB18" s="229">
        <v>1</v>
      </c>
      <c r="AC18" s="229">
        <v>1</v>
      </c>
      <c r="AD18" s="229">
        <v>1</v>
      </c>
      <c r="AE18" s="154">
        <f t="shared" si="1"/>
        <v>3</v>
      </c>
      <c r="AF18" s="37" t="s">
        <v>530</v>
      </c>
      <c r="AG18" s="156"/>
    </row>
    <row r="19" spans="1:33" ht="104.25" customHeight="1" x14ac:dyDescent="0.2">
      <c r="A19" s="190"/>
      <c r="B19" s="191"/>
      <c r="C19" s="159"/>
      <c r="D19" s="191"/>
      <c r="E19" s="192"/>
      <c r="F19" s="192"/>
      <c r="G19" s="200"/>
      <c r="H19" s="221" t="s">
        <v>531</v>
      </c>
      <c r="I19" s="222" t="s">
        <v>532</v>
      </c>
      <c r="J19" s="223">
        <v>320300400</v>
      </c>
      <c r="K19" s="222" t="s">
        <v>533</v>
      </c>
      <c r="L19" s="237" t="s">
        <v>534</v>
      </c>
      <c r="M19" s="228"/>
      <c r="N19" s="228"/>
      <c r="O19" s="229">
        <v>1</v>
      </c>
      <c r="P19" s="229">
        <v>1</v>
      </c>
      <c r="Q19" s="170">
        <f t="shared" si="0"/>
        <v>2</v>
      </c>
      <c r="R19" s="40" t="s">
        <v>44</v>
      </c>
      <c r="S19" s="36" t="s">
        <v>535</v>
      </c>
      <c r="T19" s="226" t="str">
        <f>VLOOKUP(S19,IMG!$A$1:$B$28,2,FALSE)</f>
        <v>Porcentaje de cuerpos de agua con reglamentación del uso de las aguas</v>
      </c>
      <c r="U19" s="36" t="s">
        <v>46</v>
      </c>
      <c r="V19" s="226" t="str">
        <f>VLOOKUP(U19,IEDI!$A$1:$C$15,3,FALSE)</f>
        <v>N.A</v>
      </c>
      <c r="W19" s="226" t="str">
        <f>VLOOKUP(U19,IEDI!$A$1:$C$15,2,FALSE)</f>
        <v>No Aplica</v>
      </c>
      <c r="X19" s="221" t="s">
        <v>536</v>
      </c>
      <c r="Y19" s="222" t="s">
        <v>532</v>
      </c>
      <c r="Z19" s="47" t="s">
        <v>49</v>
      </c>
      <c r="AA19" s="228">
        <v>1</v>
      </c>
      <c r="AB19" s="228">
        <v>1</v>
      </c>
      <c r="AC19" s="229">
        <v>1</v>
      </c>
      <c r="AD19" s="229">
        <v>1</v>
      </c>
      <c r="AE19" s="170">
        <f t="shared" si="1"/>
        <v>4</v>
      </c>
      <c r="AF19" s="37" t="s">
        <v>537</v>
      </c>
      <c r="AG19" s="156"/>
    </row>
    <row r="20" spans="1:33" ht="90.75" customHeight="1" x14ac:dyDescent="0.2">
      <c r="A20" s="142"/>
      <c r="B20" s="145"/>
      <c r="C20" s="159"/>
      <c r="D20" s="145" t="s">
        <v>156</v>
      </c>
      <c r="E20" s="144" t="s">
        <v>538</v>
      </c>
      <c r="F20" s="144" t="s">
        <v>539</v>
      </c>
      <c r="G20" s="200" t="s">
        <v>540</v>
      </c>
      <c r="H20" s="238" t="s">
        <v>541</v>
      </c>
      <c r="I20" s="239" t="s">
        <v>542</v>
      </c>
      <c r="J20" s="223">
        <v>320302104</v>
      </c>
      <c r="K20" s="148" t="s">
        <v>543</v>
      </c>
      <c r="L20" s="227" t="s">
        <v>544</v>
      </c>
      <c r="M20" s="228"/>
      <c r="N20" s="229">
        <v>1</v>
      </c>
      <c r="O20" s="228"/>
      <c r="P20" s="229">
        <v>1</v>
      </c>
      <c r="Q20" s="170">
        <f t="shared" si="0"/>
        <v>2</v>
      </c>
      <c r="R20" s="60" t="s">
        <v>44</v>
      </c>
      <c r="S20" s="61" t="s">
        <v>46</v>
      </c>
      <c r="T20" s="240" t="str">
        <f>VLOOKUP(S20,IMG!$A$1:$B$28,2,FALSE)</f>
        <v xml:space="preserve">No Aplica </v>
      </c>
      <c r="U20" s="61" t="s">
        <v>46</v>
      </c>
      <c r="V20" s="240" t="str">
        <f>VLOOKUP(U20,IEDI!$A$1:$C$15,3,FALSE)</f>
        <v>N.A</v>
      </c>
      <c r="W20" s="240" t="str">
        <f>VLOOKUP(U20,IEDI!$A$1:$C$15,2,FALSE)</f>
        <v>No Aplica</v>
      </c>
      <c r="X20" s="61" t="s">
        <v>545</v>
      </c>
      <c r="Y20" s="55" t="s">
        <v>542</v>
      </c>
      <c r="Z20" s="55"/>
      <c r="AA20" s="228"/>
      <c r="AB20" s="229">
        <v>1</v>
      </c>
      <c r="AC20" s="228"/>
      <c r="AD20" s="229">
        <v>1</v>
      </c>
      <c r="AE20" s="170">
        <f t="shared" si="1"/>
        <v>2</v>
      </c>
      <c r="AF20" s="37" t="s">
        <v>543</v>
      </c>
      <c r="AG20" s="156"/>
    </row>
    <row r="21" spans="1:33" ht="77.25" customHeight="1" x14ac:dyDescent="0.2">
      <c r="A21" s="157"/>
      <c r="B21" s="158"/>
      <c r="C21" s="159"/>
      <c r="D21" s="158"/>
      <c r="E21" s="159"/>
      <c r="F21" s="160"/>
      <c r="G21" s="200"/>
      <c r="H21" s="238"/>
      <c r="I21" s="239"/>
      <c r="J21" s="223">
        <v>320300500</v>
      </c>
      <c r="K21" s="148" t="s">
        <v>546</v>
      </c>
      <c r="L21" s="227" t="s">
        <v>62</v>
      </c>
      <c r="M21" s="228"/>
      <c r="N21" s="229">
        <v>1</v>
      </c>
      <c r="O21" s="228"/>
      <c r="P21" s="229">
        <v>1</v>
      </c>
      <c r="Q21" s="170">
        <f t="shared" si="0"/>
        <v>2</v>
      </c>
      <c r="R21" s="70"/>
      <c r="S21" s="71"/>
      <c r="T21" s="241"/>
      <c r="U21" s="71"/>
      <c r="V21" s="241"/>
      <c r="W21" s="241"/>
      <c r="X21" s="71"/>
      <c r="Y21" s="72"/>
      <c r="Z21" s="72"/>
      <c r="AA21" s="228"/>
      <c r="AB21" s="229">
        <v>1</v>
      </c>
      <c r="AC21" s="228"/>
      <c r="AD21" s="229">
        <v>1</v>
      </c>
      <c r="AE21" s="170">
        <f t="shared" si="1"/>
        <v>2</v>
      </c>
      <c r="AF21" s="37" t="s">
        <v>546</v>
      </c>
      <c r="AG21" s="156"/>
    </row>
    <row r="22" spans="1:33" ht="85.5" customHeight="1" x14ac:dyDescent="0.2">
      <c r="A22" s="157"/>
      <c r="B22" s="158"/>
      <c r="C22" s="159"/>
      <c r="D22" s="158"/>
      <c r="E22" s="159"/>
      <c r="F22" s="160"/>
      <c r="G22" s="200"/>
      <c r="H22" s="221" t="s">
        <v>547</v>
      </c>
      <c r="I22" s="222" t="s">
        <v>548</v>
      </c>
      <c r="J22" s="223">
        <v>320303300</v>
      </c>
      <c r="K22" s="148" t="s">
        <v>549</v>
      </c>
      <c r="L22" s="227" t="s">
        <v>43</v>
      </c>
      <c r="M22" s="229">
        <v>74</v>
      </c>
      <c r="N22" s="229">
        <v>74</v>
      </c>
      <c r="O22" s="229">
        <v>74</v>
      </c>
      <c r="P22" s="229">
        <v>74</v>
      </c>
      <c r="Q22" s="170">
        <f t="shared" si="0"/>
        <v>296</v>
      </c>
      <c r="R22" s="40" t="s">
        <v>54</v>
      </c>
      <c r="S22" s="242" t="s">
        <v>550</v>
      </c>
      <c r="T22" s="226" t="str">
        <f>VLOOKUP(S22,IMG!$A$1:$B$28,2,FALSE)</f>
        <v>Porcentaje de Programas de Uso Eficiente y Ahorro del Agua (PUEAA) con seguimiento</v>
      </c>
      <c r="U22" s="36" t="s">
        <v>46</v>
      </c>
      <c r="V22" s="226" t="str">
        <f>VLOOKUP(U22,IEDI!$A$1:$C$15,3,FALSE)</f>
        <v>N.A</v>
      </c>
      <c r="W22" s="226" t="str">
        <f>VLOOKUP(U22,IEDI!$A$1:$C$15,2,FALSE)</f>
        <v>No Aplica</v>
      </c>
      <c r="X22" s="221" t="s">
        <v>551</v>
      </c>
      <c r="Y22" s="222" t="s">
        <v>552</v>
      </c>
      <c r="Z22" s="47" t="s">
        <v>49</v>
      </c>
      <c r="AA22" s="243">
        <v>1</v>
      </c>
      <c r="AB22" s="243">
        <v>1</v>
      </c>
      <c r="AC22" s="243">
        <v>1</v>
      </c>
      <c r="AD22" s="243">
        <v>1</v>
      </c>
      <c r="AE22" s="244">
        <f>AVERAGE(AA22:AD22)</f>
        <v>1</v>
      </c>
      <c r="AF22" s="41" t="s">
        <v>553</v>
      </c>
      <c r="AG22" s="156"/>
    </row>
    <row r="23" spans="1:33" ht="77.25" customHeight="1" x14ac:dyDescent="0.2">
      <c r="A23" s="157"/>
      <c r="B23" s="158"/>
      <c r="C23" s="159"/>
      <c r="D23" s="158"/>
      <c r="E23" s="159"/>
      <c r="F23" s="160"/>
      <c r="G23" s="200"/>
      <c r="H23" s="221" t="s">
        <v>554</v>
      </c>
      <c r="I23" s="222" t="s">
        <v>555</v>
      </c>
      <c r="J23" s="223">
        <v>320300500</v>
      </c>
      <c r="K23" s="148" t="s">
        <v>546</v>
      </c>
      <c r="L23" s="227" t="s">
        <v>62</v>
      </c>
      <c r="M23" s="228"/>
      <c r="N23" s="228"/>
      <c r="O23" s="228"/>
      <c r="P23" s="228"/>
      <c r="Q23" s="170">
        <f t="shared" si="0"/>
        <v>0</v>
      </c>
      <c r="R23" s="40"/>
      <c r="S23" s="242"/>
      <c r="T23" s="226" t="e">
        <f>VLOOKUP(S23,IMG!$A$1:$B$28,2,FALSE)</f>
        <v>#N/A</v>
      </c>
      <c r="U23" s="36"/>
      <c r="V23" s="226" t="e">
        <f>VLOOKUP(U23,IEDI!$A$1:$C$15,3,FALSE)</f>
        <v>#N/A</v>
      </c>
      <c r="W23" s="226" t="e">
        <f>VLOOKUP(U23,IEDI!$A$1:$C$15,2,FALSE)</f>
        <v>#N/A</v>
      </c>
      <c r="X23" s="42"/>
      <c r="Y23" s="48"/>
      <c r="Z23" s="47"/>
      <c r="AA23" s="228"/>
      <c r="AB23" s="228"/>
      <c r="AC23" s="228"/>
      <c r="AD23" s="228"/>
      <c r="AE23" s="170">
        <f t="shared" si="1"/>
        <v>0</v>
      </c>
      <c r="AF23" s="41"/>
      <c r="AG23" s="156"/>
    </row>
    <row r="24" spans="1:33" ht="50.25" customHeight="1" x14ac:dyDescent="0.2">
      <c r="A24" s="157"/>
      <c r="B24" s="158"/>
      <c r="C24" s="159"/>
      <c r="D24" s="158"/>
      <c r="E24" s="159"/>
      <c r="F24" s="160"/>
      <c r="G24" s="200"/>
      <c r="H24" s="238" t="s">
        <v>556</v>
      </c>
      <c r="I24" s="239" t="s">
        <v>557</v>
      </c>
      <c r="J24" s="223">
        <v>320300903</v>
      </c>
      <c r="K24" s="148" t="s">
        <v>558</v>
      </c>
      <c r="L24" s="227" t="s">
        <v>62</v>
      </c>
      <c r="M24" s="229">
        <v>25</v>
      </c>
      <c r="N24" s="229">
        <v>25</v>
      </c>
      <c r="O24" s="229">
        <v>25</v>
      </c>
      <c r="P24" s="229">
        <v>25</v>
      </c>
      <c r="Q24" s="170">
        <f t="shared" si="0"/>
        <v>100</v>
      </c>
      <c r="R24" s="40" t="s">
        <v>434</v>
      </c>
      <c r="S24" s="61" t="s">
        <v>226</v>
      </c>
      <c r="T24" s="240" t="str">
        <f>VLOOKUP(S24,IMG!$A$1:$B$28,2,FALSE)</f>
        <v>Porcentaje de redes y estaciones de monitoreo en operación</v>
      </c>
      <c r="U24" s="61" t="s">
        <v>46</v>
      </c>
      <c r="V24" s="240" t="str">
        <f>VLOOKUP(U24,IEDI!$A$1:$C$15,3,FALSE)</f>
        <v>N.A</v>
      </c>
      <c r="W24" s="240" t="str">
        <f>VLOOKUP(U24,IEDI!$A$1:$C$15,2,FALSE)</f>
        <v>No Aplica</v>
      </c>
      <c r="X24" s="238" t="s">
        <v>559</v>
      </c>
      <c r="Y24" s="239" t="s">
        <v>557</v>
      </c>
      <c r="Z24" s="55" t="s">
        <v>49</v>
      </c>
      <c r="AA24" s="229">
        <v>25</v>
      </c>
      <c r="AB24" s="229">
        <v>25</v>
      </c>
      <c r="AC24" s="229">
        <v>25</v>
      </c>
      <c r="AD24" s="229">
        <v>25</v>
      </c>
      <c r="AE24" s="170">
        <f t="shared" si="1"/>
        <v>100</v>
      </c>
      <c r="AF24" s="41" t="s">
        <v>560</v>
      </c>
      <c r="AG24" s="156"/>
    </row>
    <row r="25" spans="1:33" ht="48.75" customHeight="1" x14ac:dyDescent="0.2">
      <c r="A25" s="157"/>
      <c r="B25" s="158"/>
      <c r="C25" s="159"/>
      <c r="D25" s="158"/>
      <c r="E25" s="159"/>
      <c r="F25" s="160"/>
      <c r="G25" s="200"/>
      <c r="H25" s="238"/>
      <c r="I25" s="239"/>
      <c r="J25" s="223">
        <v>320301000</v>
      </c>
      <c r="K25" s="148" t="s">
        <v>561</v>
      </c>
      <c r="L25" s="227" t="s">
        <v>562</v>
      </c>
      <c r="M25" s="228"/>
      <c r="N25" s="229">
        <v>1</v>
      </c>
      <c r="O25" s="228"/>
      <c r="P25" s="229">
        <v>1</v>
      </c>
      <c r="Q25" s="170">
        <f t="shared" si="0"/>
        <v>2</v>
      </c>
      <c r="R25" s="40" t="s">
        <v>434</v>
      </c>
      <c r="S25" s="69"/>
      <c r="T25" s="245"/>
      <c r="U25" s="69"/>
      <c r="V25" s="245"/>
      <c r="W25" s="245"/>
      <c r="X25" s="238"/>
      <c r="Y25" s="239"/>
      <c r="Z25" s="63"/>
      <c r="AA25" s="228"/>
      <c r="AB25" s="229">
        <v>1</v>
      </c>
      <c r="AC25" s="228"/>
      <c r="AD25" s="229">
        <v>1</v>
      </c>
      <c r="AE25" s="170">
        <f t="shared" si="1"/>
        <v>2</v>
      </c>
      <c r="AF25" s="41" t="s">
        <v>563</v>
      </c>
      <c r="AG25" s="156"/>
    </row>
    <row r="26" spans="1:33" ht="44.25" customHeight="1" x14ac:dyDescent="0.2">
      <c r="A26" s="157"/>
      <c r="B26" s="158"/>
      <c r="C26" s="159"/>
      <c r="D26" s="158"/>
      <c r="E26" s="159"/>
      <c r="F26" s="160"/>
      <c r="G26" s="200"/>
      <c r="H26" s="238"/>
      <c r="I26" s="239"/>
      <c r="J26" s="223">
        <v>320301100</v>
      </c>
      <c r="K26" s="148" t="s">
        <v>564</v>
      </c>
      <c r="L26" s="227" t="s">
        <v>565</v>
      </c>
      <c r="M26" s="228"/>
      <c r="N26" s="229">
        <v>1</v>
      </c>
      <c r="O26" s="228"/>
      <c r="P26" s="229">
        <v>1</v>
      </c>
      <c r="Q26" s="170">
        <f t="shared" si="0"/>
        <v>2</v>
      </c>
      <c r="R26" s="40" t="s">
        <v>434</v>
      </c>
      <c r="S26" s="69"/>
      <c r="T26" s="245"/>
      <c r="U26" s="69"/>
      <c r="V26" s="245"/>
      <c r="W26" s="245"/>
      <c r="X26" s="238"/>
      <c r="Y26" s="239"/>
      <c r="Z26" s="63"/>
      <c r="AA26" s="228"/>
      <c r="AB26" s="229">
        <v>1</v>
      </c>
      <c r="AC26" s="228"/>
      <c r="AD26" s="229">
        <v>1</v>
      </c>
      <c r="AE26" s="170">
        <f t="shared" si="1"/>
        <v>2</v>
      </c>
      <c r="AF26" s="41" t="s">
        <v>566</v>
      </c>
      <c r="AG26" s="156"/>
    </row>
    <row r="27" spans="1:33" ht="53.25" customHeight="1" x14ac:dyDescent="0.2">
      <c r="A27" s="157"/>
      <c r="B27" s="158"/>
      <c r="C27" s="159"/>
      <c r="D27" s="158"/>
      <c r="E27" s="159"/>
      <c r="F27" s="160"/>
      <c r="G27" s="200"/>
      <c r="H27" s="238"/>
      <c r="I27" s="239"/>
      <c r="J27" s="223">
        <v>320301200</v>
      </c>
      <c r="K27" s="148" t="s">
        <v>567</v>
      </c>
      <c r="L27" s="227" t="s">
        <v>562</v>
      </c>
      <c r="M27" s="229">
        <v>1</v>
      </c>
      <c r="N27" s="228"/>
      <c r="O27" s="229">
        <v>1</v>
      </c>
      <c r="P27" s="228"/>
      <c r="Q27" s="170">
        <f t="shared" si="0"/>
        <v>2</v>
      </c>
      <c r="R27" s="40" t="s">
        <v>434</v>
      </c>
      <c r="S27" s="69"/>
      <c r="T27" s="245"/>
      <c r="U27" s="69"/>
      <c r="V27" s="245"/>
      <c r="W27" s="245"/>
      <c r="X27" s="238"/>
      <c r="Y27" s="239"/>
      <c r="Z27" s="63"/>
      <c r="AA27" s="229">
        <v>1</v>
      </c>
      <c r="AB27" s="228"/>
      <c r="AC27" s="229">
        <v>1</v>
      </c>
      <c r="AD27" s="228"/>
      <c r="AE27" s="170">
        <f t="shared" si="1"/>
        <v>2</v>
      </c>
      <c r="AF27" s="41" t="s">
        <v>568</v>
      </c>
      <c r="AG27" s="156"/>
    </row>
    <row r="28" spans="1:33" ht="56.25" customHeight="1" x14ac:dyDescent="0.2">
      <c r="A28" s="157"/>
      <c r="B28" s="158"/>
      <c r="C28" s="159"/>
      <c r="D28" s="158"/>
      <c r="E28" s="159"/>
      <c r="F28" s="160"/>
      <c r="G28" s="200"/>
      <c r="H28" s="238"/>
      <c r="I28" s="239"/>
      <c r="J28" s="223">
        <v>320302300</v>
      </c>
      <c r="K28" s="148" t="s">
        <v>569</v>
      </c>
      <c r="L28" s="227" t="s">
        <v>570</v>
      </c>
      <c r="M28" s="228"/>
      <c r="N28" s="228"/>
      <c r="O28" s="229">
        <v>1</v>
      </c>
      <c r="P28" s="228"/>
      <c r="Q28" s="170">
        <f t="shared" si="0"/>
        <v>1</v>
      </c>
      <c r="R28" s="40" t="s">
        <v>434</v>
      </c>
      <c r="S28" s="69"/>
      <c r="T28" s="245"/>
      <c r="U28" s="69"/>
      <c r="V28" s="245"/>
      <c r="W28" s="245"/>
      <c r="X28" s="238"/>
      <c r="Y28" s="239"/>
      <c r="Z28" s="63"/>
      <c r="AA28" s="228"/>
      <c r="AB28" s="228"/>
      <c r="AC28" s="229">
        <v>1</v>
      </c>
      <c r="AD28" s="228"/>
      <c r="AE28" s="170">
        <f t="shared" si="1"/>
        <v>1</v>
      </c>
      <c r="AF28" s="37" t="s">
        <v>571</v>
      </c>
      <c r="AG28" s="156"/>
    </row>
    <row r="29" spans="1:33" ht="47.25" customHeight="1" x14ac:dyDescent="0.2">
      <c r="A29" s="157"/>
      <c r="B29" s="158"/>
      <c r="C29" s="159"/>
      <c r="D29" s="158"/>
      <c r="E29" s="159"/>
      <c r="F29" s="160"/>
      <c r="G29" s="200"/>
      <c r="H29" s="238"/>
      <c r="I29" s="239"/>
      <c r="J29" s="223">
        <v>320302301</v>
      </c>
      <c r="K29" s="148" t="s">
        <v>572</v>
      </c>
      <c r="L29" s="227" t="s">
        <v>573</v>
      </c>
      <c r="M29" s="228"/>
      <c r="N29" s="228"/>
      <c r="O29" s="229">
        <v>1</v>
      </c>
      <c r="P29" s="228"/>
      <c r="Q29" s="170">
        <f t="shared" si="0"/>
        <v>1</v>
      </c>
      <c r="R29" s="40" t="s">
        <v>434</v>
      </c>
      <c r="S29" s="71"/>
      <c r="T29" s="241"/>
      <c r="U29" s="71"/>
      <c r="V29" s="241"/>
      <c r="W29" s="241"/>
      <c r="X29" s="238"/>
      <c r="Y29" s="239"/>
      <c r="Z29" s="72"/>
      <c r="AA29" s="228"/>
      <c r="AB29" s="228"/>
      <c r="AC29" s="229">
        <v>1</v>
      </c>
      <c r="AD29" s="228"/>
      <c r="AE29" s="170">
        <f t="shared" si="1"/>
        <v>1</v>
      </c>
      <c r="AF29" s="41" t="s">
        <v>574</v>
      </c>
      <c r="AG29" s="156"/>
    </row>
    <row r="30" spans="1:33" ht="119.25" customHeight="1" x14ac:dyDescent="0.2">
      <c r="A30" s="157"/>
      <c r="B30" s="158"/>
      <c r="C30" s="159"/>
      <c r="D30" s="158"/>
      <c r="E30" s="159"/>
      <c r="F30" s="160"/>
      <c r="G30" s="200"/>
      <c r="H30" s="221" t="s">
        <v>575</v>
      </c>
      <c r="I30" s="222" t="s">
        <v>576</v>
      </c>
      <c r="J30" s="223">
        <v>320300500</v>
      </c>
      <c r="K30" s="148" t="s">
        <v>577</v>
      </c>
      <c r="L30" s="227" t="s">
        <v>62</v>
      </c>
      <c r="M30" s="229">
        <v>2</v>
      </c>
      <c r="N30" s="229">
        <v>2</v>
      </c>
      <c r="O30" s="229">
        <v>2</v>
      </c>
      <c r="P30" s="229">
        <v>2</v>
      </c>
      <c r="Q30" s="170">
        <f t="shared" si="0"/>
        <v>8</v>
      </c>
      <c r="R30" s="40" t="s">
        <v>434</v>
      </c>
      <c r="S30" s="36" t="s">
        <v>46</v>
      </c>
      <c r="T30" s="226" t="str">
        <f>VLOOKUP(S30,IMG!$A$1:$B$28,2,FALSE)</f>
        <v xml:space="preserve">No Aplica </v>
      </c>
      <c r="U30" s="36" t="s">
        <v>46</v>
      </c>
      <c r="V30" s="226" t="str">
        <f>VLOOKUP(U30,IEDI!$A$1:$C$15,3,FALSE)</f>
        <v>N.A</v>
      </c>
      <c r="W30" s="226" t="str">
        <f>VLOOKUP(U30,IEDI!$A$1:$C$15,2,FALSE)</f>
        <v>No Aplica</v>
      </c>
      <c r="X30" s="221" t="s">
        <v>578</v>
      </c>
      <c r="Y30" s="222" t="s">
        <v>579</v>
      </c>
      <c r="Z30" s="40" t="s">
        <v>49</v>
      </c>
      <c r="AA30" s="229">
        <v>2</v>
      </c>
      <c r="AB30" s="229">
        <v>2</v>
      </c>
      <c r="AC30" s="229">
        <v>2</v>
      </c>
      <c r="AD30" s="229">
        <v>2</v>
      </c>
      <c r="AE30" s="170">
        <f t="shared" si="1"/>
        <v>8</v>
      </c>
      <c r="AF30" s="37" t="s">
        <v>580</v>
      </c>
      <c r="AG30" s="156"/>
    </row>
    <row r="31" spans="1:33" ht="81" customHeight="1" x14ac:dyDescent="0.2">
      <c r="A31" s="157"/>
      <c r="B31" s="158"/>
      <c r="C31" s="159"/>
      <c r="D31" s="158"/>
      <c r="E31" s="159"/>
      <c r="F31" s="160"/>
      <c r="G31" s="200"/>
      <c r="H31" s="238" t="s">
        <v>581</v>
      </c>
      <c r="I31" s="239" t="s">
        <v>582</v>
      </c>
      <c r="J31" s="223">
        <v>320300502</v>
      </c>
      <c r="K31" s="148" t="s">
        <v>583</v>
      </c>
      <c r="L31" s="227" t="s">
        <v>62</v>
      </c>
      <c r="M31" s="229">
        <v>74</v>
      </c>
      <c r="N31" s="229">
        <v>74</v>
      </c>
      <c r="O31" s="229">
        <v>74</v>
      </c>
      <c r="P31" s="229">
        <v>74</v>
      </c>
      <c r="Q31" s="170">
        <f t="shared" si="0"/>
        <v>296</v>
      </c>
      <c r="R31" s="40" t="s">
        <v>54</v>
      </c>
      <c r="S31" s="36" t="s">
        <v>584</v>
      </c>
      <c r="T31" s="226" t="str">
        <f>VLOOKUP(S31,IMG!$A$1:$B$28,2,FALSE)</f>
        <v>Porcentaje de Planes de Saneamiento y Manejo de Vertimientos (PSMV) con seguimiento</v>
      </c>
      <c r="U31" s="36" t="s">
        <v>46</v>
      </c>
      <c r="V31" s="226" t="str">
        <f>VLOOKUP(U31,IEDI!$A$1:$C$15,3,FALSE)</f>
        <v>N.A</v>
      </c>
      <c r="W31" s="226" t="str">
        <f>VLOOKUP(U31,IEDI!$A$1:$C$15,2,FALSE)</f>
        <v>No Aplica</v>
      </c>
      <c r="X31" s="61" t="s">
        <v>585</v>
      </c>
      <c r="Y31" s="246" t="s">
        <v>586</v>
      </c>
      <c r="Z31" s="61" t="s">
        <v>49</v>
      </c>
      <c r="AA31" s="229">
        <v>74</v>
      </c>
      <c r="AB31" s="229">
        <v>74</v>
      </c>
      <c r="AC31" s="229">
        <v>74</v>
      </c>
      <c r="AD31" s="229">
        <v>74</v>
      </c>
      <c r="AE31" s="170">
        <f t="shared" si="1"/>
        <v>296</v>
      </c>
      <c r="AF31" s="37" t="s">
        <v>546</v>
      </c>
      <c r="AG31" s="156"/>
    </row>
    <row r="32" spans="1:33" ht="97.5" customHeight="1" x14ac:dyDescent="0.2">
      <c r="A32" s="157"/>
      <c r="B32" s="158"/>
      <c r="C32" s="159"/>
      <c r="D32" s="158"/>
      <c r="E32" s="159"/>
      <c r="F32" s="160"/>
      <c r="G32" s="200"/>
      <c r="H32" s="238"/>
      <c r="I32" s="239"/>
      <c r="J32" s="223">
        <v>320304501</v>
      </c>
      <c r="K32" s="148" t="s">
        <v>587</v>
      </c>
      <c r="L32" s="227" t="s">
        <v>588</v>
      </c>
      <c r="M32" s="229">
        <v>20</v>
      </c>
      <c r="N32" s="229">
        <v>20</v>
      </c>
      <c r="O32" s="229">
        <v>20</v>
      </c>
      <c r="P32" s="229">
        <v>20</v>
      </c>
      <c r="Q32" s="170">
        <f t="shared" si="0"/>
        <v>80</v>
      </c>
      <c r="R32" s="40" t="s">
        <v>54</v>
      </c>
      <c r="S32" s="36" t="s">
        <v>584</v>
      </c>
      <c r="T32" s="226" t="str">
        <f>VLOOKUP(S32,IMG!$A$1:$B$28,2,FALSE)</f>
        <v>Porcentaje de Planes de Saneamiento y Manejo de Vertimientos (PSMV) con seguimiento</v>
      </c>
      <c r="U32" s="36" t="s">
        <v>46</v>
      </c>
      <c r="V32" s="226" t="str">
        <f>VLOOKUP(U32,IEDI!$A$1:$C$15,3,FALSE)</f>
        <v>N.A</v>
      </c>
      <c r="W32" s="226" t="str">
        <f>VLOOKUP(U32,IEDI!$A$1:$C$15,2,FALSE)</f>
        <v>No Aplica</v>
      </c>
      <c r="X32" s="71"/>
      <c r="Y32" s="247"/>
      <c r="Z32" s="71"/>
      <c r="AA32" s="229">
        <v>20</v>
      </c>
      <c r="AB32" s="229">
        <v>20</v>
      </c>
      <c r="AC32" s="229">
        <v>20</v>
      </c>
      <c r="AD32" s="229">
        <v>20</v>
      </c>
      <c r="AE32" s="170">
        <f t="shared" si="1"/>
        <v>80</v>
      </c>
      <c r="AF32" s="41" t="s">
        <v>589</v>
      </c>
      <c r="AG32" s="156"/>
    </row>
    <row r="33" spans="1:33" ht="80.25" customHeight="1" x14ac:dyDescent="0.2">
      <c r="A33" s="157"/>
      <c r="B33" s="158"/>
      <c r="C33" s="159"/>
      <c r="D33" s="158"/>
      <c r="E33" s="159"/>
      <c r="F33" s="160"/>
      <c r="G33" s="200"/>
      <c r="H33" s="248" t="s">
        <v>590</v>
      </c>
      <c r="I33" s="239" t="s">
        <v>591</v>
      </c>
      <c r="J33" s="223">
        <v>320302500</v>
      </c>
      <c r="K33" s="148" t="s">
        <v>592</v>
      </c>
      <c r="L33" s="227" t="s">
        <v>593</v>
      </c>
      <c r="M33" s="228"/>
      <c r="N33" s="228"/>
      <c r="O33" s="228"/>
      <c r="P33" s="228"/>
      <c r="Q33" s="170">
        <f t="shared" si="0"/>
        <v>0</v>
      </c>
      <c r="R33" s="40"/>
      <c r="S33" s="36"/>
      <c r="T33" s="226" t="e">
        <f>VLOOKUP(S33,IMG!$A$1:$B$28,2,FALSE)</f>
        <v>#N/A</v>
      </c>
      <c r="U33" s="36"/>
      <c r="V33" s="226" t="e">
        <f>VLOOKUP(U33,IEDI!$A$1:$C$15,3,FALSE)</f>
        <v>#N/A</v>
      </c>
      <c r="W33" s="226" t="e">
        <f>VLOOKUP(U33,IEDI!$A$1:$C$15,2,FALSE)</f>
        <v>#N/A</v>
      </c>
      <c r="X33" s="42"/>
      <c r="Y33" s="37"/>
      <c r="Z33" s="40"/>
      <c r="AA33" s="228"/>
      <c r="AB33" s="228"/>
      <c r="AC33" s="228"/>
      <c r="AD33" s="228"/>
      <c r="AE33" s="170">
        <f t="shared" si="1"/>
        <v>0</v>
      </c>
      <c r="AF33" s="37"/>
      <c r="AG33" s="156"/>
    </row>
    <row r="34" spans="1:33" ht="89.25" customHeight="1" x14ac:dyDescent="0.2">
      <c r="A34" s="190"/>
      <c r="B34" s="158"/>
      <c r="C34" s="159"/>
      <c r="D34" s="158"/>
      <c r="E34" s="192"/>
      <c r="F34" s="193"/>
      <c r="G34" s="200"/>
      <c r="H34" s="248"/>
      <c r="I34" s="239"/>
      <c r="J34" s="223">
        <v>320302600</v>
      </c>
      <c r="K34" s="148" t="s">
        <v>594</v>
      </c>
      <c r="L34" s="227" t="s">
        <v>593</v>
      </c>
      <c r="M34" s="228"/>
      <c r="N34" s="228"/>
      <c r="O34" s="228"/>
      <c r="P34" s="228"/>
      <c r="Q34" s="170">
        <f t="shared" si="0"/>
        <v>0</v>
      </c>
      <c r="R34" s="40"/>
      <c r="S34" s="36"/>
      <c r="T34" s="226" t="e">
        <f>VLOOKUP(S34,IMG!$A$1:$B$28,2,FALSE)</f>
        <v>#N/A</v>
      </c>
      <c r="U34" s="36"/>
      <c r="V34" s="226" t="e">
        <f>VLOOKUP(U34,IEDI!$A$1:$C$15,3,FALSE)</f>
        <v>#N/A</v>
      </c>
      <c r="W34" s="226" t="e">
        <f>VLOOKUP(U34,IEDI!$A$1:$C$15,2,FALSE)</f>
        <v>#N/A</v>
      </c>
      <c r="X34" s="42"/>
      <c r="Y34" s="41"/>
      <c r="Z34" s="36"/>
      <c r="AA34" s="228"/>
      <c r="AB34" s="228"/>
      <c r="AC34" s="228"/>
      <c r="AD34" s="228"/>
      <c r="AE34" s="170">
        <f t="shared" si="1"/>
        <v>0</v>
      </c>
      <c r="AF34" s="37"/>
      <c r="AG34" s="156"/>
    </row>
    <row r="35" spans="1:33" ht="362.25" customHeight="1" x14ac:dyDescent="0.25">
      <c r="A35" s="249"/>
      <c r="B35" s="191"/>
      <c r="C35" s="192"/>
      <c r="D35" s="250" t="s">
        <v>595</v>
      </c>
      <c r="E35" s="251" t="s">
        <v>596</v>
      </c>
      <c r="F35" s="251" t="s">
        <v>597</v>
      </c>
      <c r="G35" s="252" t="s">
        <v>598</v>
      </c>
      <c r="H35" s="221" t="s">
        <v>599</v>
      </c>
      <c r="I35" s="232" t="s">
        <v>600</v>
      </c>
      <c r="J35" s="223">
        <v>320303700</v>
      </c>
      <c r="K35" s="148" t="s">
        <v>601</v>
      </c>
      <c r="L35" s="227" t="s">
        <v>602</v>
      </c>
      <c r="M35" s="228"/>
      <c r="N35" s="228"/>
      <c r="O35" s="229">
        <v>1</v>
      </c>
      <c r="P35" s="228"/>
      <c r="Q35" s="170">
        <f t="shared" si="0"/>
        <v>1</v>
      </c>
      <c r="R35" s="40" t="s">
        <v>410</v>
      </c>
      <c r="S35" s="36" t="s">
        <v>46</v>
      </c>
      <c r="T35" s="226" t="str">
        <f>VLOOKUP(S35,IMG!$A$1:$B$28,2,FALSE)</f>
        <v xml:space="preserve">No Aplica </v>
      </c>
      <c r="U35" s="36" t="s">
        <v>46</v>
      </c>
      <c r="V35" s="226" t="str">
        <f>VLOOKUP(U35,IEDI!$A$1:$C$15,3,FALSE)</f>
        <v>N.A</v>
      </c>
      <c r="W35" s="226" t="str">
        <f>VLOOKUP(U35,IEDI!$A$1:$C$15,2,FALSE)</f>
        <v>No Aplica</v>
      </c>
      <c r="X35" s="42" t="s">
        <v>603</v>
      </c>
      <c r="Y35" s="41" t="s">
        <v>604</v>
      </c>
      <c r="Z35" s="36" t="s">
        <v>49</v>
      </c>
      <c r="AA35" s="228">
        <v>1</v>
      </c>
      <c r="AB35" s="228">
        <v>1</v>
      </c>
      <c r="AC35" s="229">
        <v>1</v>
      </c>
      <c r="AD35" s="228">
        <v>1</v>
      </c>
      <c r="AE35" s="170">
        <f t="shared" si="1"/>
        <v>4</v>
      </c>
      <c r="AF35" s="36" t="s">
        <v>605</v>
      </c>
      <c r="AG35" s="156"/>
    </row>
    <row r="36" spans="1:33" x14ac:dyDescent="0.2">
      <c r="K36" s="209"/>
    </row>
    <row r="37" spans="1:33" x14ac:dyDescent="0.2">
      <c r="K37" s="209"/>
    </row>
    <row r="38" spans="1:33" x14ac:dyDescent="0.2">
      <c r="K38" s="209"/>
    </row>
    <row r="39" spans="1:33" x14ac:dyDescent="0.2">
      <c r="K39" s="209"/>
    </row>
    <row r="40" spans="1:33" x14ac:dyDescent="0.2">
      <c r="K40" s="209"/>
    </row>
    <row r="41" spans="1:33" x14ac:dyDescent="0.2">
      <c r="K41" s="209"/>
    </row>
    <row r="42" spans="1:33" x14ac:dyDescent="0.2">
      <c r="K42" s="209"/>
    </row>
    <row r="43" spans="1:33" x14ac:dyDescent="0.2">
      <c r="K43" s="209"/>
    </row>
  </sheetData>
  <sheetProtection algorithmName="SHA-512" hashValue="VDjMiM7BWDQFPRa28BodR3+GC3g1vlYiUKGB5DZ1LrOIKArYEs/M9x6rCG87epNLBZmujG1YAdB+Ip913vf8ag==" saltValue="893CTSqTVxlWPbrrPLmtYg==" spinCount="100000" sheet="1" objects="1" scenarios="1"/>
  <mergeCells count="57">
    <mergeCell ref="Z31:Z32"/>
    <mergeCell ref="W20:W21"/>
    <mergeCell ref="X20:X21"/>
    <mergeCell ref="Y20:Y21"/>
    <mergeCell ref="Z20:Z21"/>
    <mergeCell ref="X24:X29"/>
    <mergeCell ref="Y24:Y29"/>
    <mergeCell ref="Z24:Z29"/>
    <mergeCell ref="X31:X32"/>
    <mergeCell ref="Y31:Y32"/>
    <mergeCell ref="S24:S29"/>
    <mergeCell ref="T24:T29"/>
    <mergeCell ref="U24:U29"/>
    <mergeCell ref="V24:V29"/>
    <mergeCell ref="W24:W29"/>
    <mergeCell ref="I13:I15"/>
    <mergeCell ref="R20:R21"/>
    <mergeCell ref="S20:S21"/>
    <mergeCell ref="T20:T21"/>
    <mergeCell ref="AA3:AF3"/>
    <mergeCell ref="X13:X14"/>
    <mergeCell ref="Y13:Y14"/>
    <mergeCell ref="Z13:Z14"/>
    <mergeCell ref="U20:U21"/>
    <mergeCell ref="V20:V21"/>
    <mergeCell ref="S3:T3"/>
    <mergeCell ref="U3:W3"/>
    <mergeCell ref="X3:Z3"/>
    <mergeCell ref="A1:Q1"/>
    <mergeCell ref="A2:Q2"/>
    <mergeCell ref="G3:L3"/>
    <mergeCell ref="M3:Q3"/>
    <mergeCell ref="A3:A4"/>
    <mergeCell ref="B3:C3"/>
    <mergeCell ref="D3:F3"/>
    <mergeCell ref="A20:A34"/>
    <mergeCell ref="D20:D34"/>
    <mergeCell ref="C6:C35"/>
    <mergeCell ref="A6:A19"/>
    <mergeCell ref="B6:B19"/>
    <mergeCell ref="D6:D19"/>
    <mergeCell ref="E6:E19"/>
    <mergeCell ref="F6:F19"/>
    <mergeCell ref="B20:B35"/>
    <mergeCell ref="H33:H34"/>
    <mergeCell ref="I33:I34"/>
    <mergeCell ref="F20:F34"/>
    <mergeCell ref="E20:E34"/>
    <mergeCell ref="G6:G19"/>
    <mergeCell ref="G20:G34"/>
    <mergeCell ref="H20:H21"/>
    <mergeCell ref="I20:I21"/>
    <mergeCell ref="H24:H29"/>
    <mergeCell ref="I24:I29"/>
    <mergeCell ref="H31:H32"/>
    <mergeCell ref="I31:I32"/>
    <mergeCell ref="H13:H15"/>
  </mergeCells>
  <phoneticPr fontId="18" type="noConversion"/>
  <dataValidations count="4">
    <dataValidation type="list" allowBlank="1" showInputMessage="1" showErrorMessage="1" sqref="Z6:Z13 Z15:Z20 Z22:Z24 Z30:Z31 Z33:Z35" xr:uid="{1511D80B-C692-4F75-B249-63DA7D030EDF}">
      <formula1>"PGOF - TALLER COMUNITARIO,DRMI,POMCAS,PGOF,PORH,REGLAMENTACIÓN,TALLER COMUNITARIO,RONDA HÍDRICA"</formula1>
    </dataValidation>
    <dataValidation type="list" allowBlank="1" showInputMessage="1" showErrorMessage="1" sqref="U6:U20 U22:U24 U30:U35" xr:uid="{9BE6AD4B-566A-4408-82CC-A21CDB7753AF}">
      <formula1>"1,2,3,4,5,6,7,8,9,10,11,12,13,14,N.A"</formula1>
    </dataValidation>
    <dataValidation type="list" allowBlank="1" showInputMessage="1" showErrorMessage="1" sqref="S6:S20 S22:S24 S30:S35" xr:uid="{474354F3-5D82-4EBA-80F3-A5BCB0B35493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R6:R20 R22:R35" xr:uid="{949FB968-2A99-4789-8880-1714AA007E6B}">
      <formula1>"CONVENIOS Y ALIANZAS,MISIONAL - ALIANZAS,COMPRA DE PREDIOS,MISIONAL, CONTRATACIÓN EXTERNA,ALIANZAS"</formula1>
    </dataValidation>
  </dataValidations>
  <pageMargins left="0.51181102362204722" right="0.51181102362204722" top="0.74803149606299213" bottom="0.74803149606299213" header="0.31496062992125984" footer="0.31496062992125984"/>
  <pageSetup paperSize="258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7"/>
  <sheetViews>
    <sheetView view="pageBreakPreview" topLeftCell="U1" zoomScale="70" zoomScaleNormal="40" zoomScaleSheetLayoutView="70" workbookViewId="0">
      <pane ySplit="4" topLeftCell="A12" activePane="bottomLeft" state="frozen"/>
      <selection pane="bottomLeft" activeCell="Y13" sqref="Y13:Y14"/>
    </sheetView>
  </sheetViews>
  <sheetFormatPr baseColWidth="10" defaultColWidth="11.42578125" defaultRowHeight="15" x14ac:dyDescent="0.25"/>
  <cols>
    <col min="1" max="1" width="18.42578125" style="127" customWidth="1"/>
    <col min="2" max="2" width="11" style="127" customWidth="1"/>
    <col min="3" max="3" width="40.7109375" style="127" customWidth="1"/>
    <col min="4" max="4" width="9.85546875" style="127" hidden="1" customWidth="1"/>
    <col min="5" max="5" width="24.140625" style="127" hidden="1" customWidth="1"/>
    <col min="6" max="6" width="31.7109375" style="127" hidden="1" customWidth="1"/>
    <col min="7" max="7" width="23.5703125" style="127" customWidth="1"/>
    <col min="8" max="8" width="10.42578125" style="127" customWidth="1"/>
    <col min="9" max="9" width="56.5703125" style="127" customWidth="1"/>
    <col min="10" max="10" width="16.85546875" style="127" customWidth="1"/>
    <col min="11" max="11" width="43.5703125" style="127" customWidth="1"/>
    <col min="12" max="12" width="20.42578125" style="127" customWidth="1"/>
    <col min="13" max="17" width="11.42578125" style="127" customWidth="1"/>
    <col min="18" max="18" width="23.42578125" style="278" customWidth="1"/>
    <col min="19" max="19" width="11.28515625" style="127" customWidth="1"/>
    <col min="20" max="20" width="56.7109375" style="127" customWidth="1"/>
    <col min="21" max="21" width="11.28515625" style="127" customWidth="1"/>
    <col min="22" max="22" width="23.5703125" style="127" customWidth="1"/>
    <col min="23" max="23" width="42.7109375" style="127" customWidth="1"/>
    <col min="24" max="24" width="12.7109375" style="127" customWidth="1"/>
    <col min="25" max="25" width="67.7109375" style="127" customWidth="1"/>
    <col min="26" max="26" width="34.85546875" style="127" customWidth="1"/>
    <col min="27" max="29" width="11.42578125" style="127"/>
    <col min="30" max="30" width="11.42578125" style="127" customWidth="1"/>
    <col min="31" max="31" width="11.42578125" style="127"/>
    <col min="32" max="32" width="33.5703125" style="127" customWidth="1"/>
    <col min="33" max="33" width="20" style="127" customWidth="1"/>
    <col min="34" max="16384" width="11.42578125" style="127"/>
  </cols>
  <sheetData>
    <row r="1" spans="1:33" ht="39" customHeight="1" x14ac:dyDescent="0.2">
      <c r="A1" s="210" t="s">
        <v>678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6.75" customHeight="1" x14ac:dyDescent="0.2">
      <c r="A2" s="211" t="s">
        <v>479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7.75" customHeight="1" x14ac:dyDescent="0.25">
      <c r="A3" s="24" t="s">
        <v>2</v>
      </c>
      <c r="B3" s="213" t="s">
        <v>3</v>
      </c>
      <c r="C3" s="213"/>
      <c r="D3" s="214" t="s">
        <v>4</v>
      </c>
      <c r="E3" s="214"/>
      <c r="F3" s="214"/>
      <c r="G3" s="279" t="s">
        <v>5</v>
      </c>
      <c r="H3" s="280"/>
      <c r="I3" s="280"/>
      <c r="J3" s="280"/>
      <c r="K3" s="280"/>
      <c r="L3" s="280"/>
      <c r="M3" s="281" t="s">
        <v>295</v>
      </c>
      <c r="N3" s="281"/>
      <c r="O3" s="281"/>
      <c r="P3" s="281"/>
      <c r="Q3" s="281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94.5" customHeight="1" x14ac:dyDescent="0.2">
      <c r="A4" s="24"/>
      <c r="B4" s="25" t="s">
        <v>481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56" t="s">
        <v>296</v>
      </c>
      <c r="M4" s="218">
        <v>2024</v>
      </c>
      <c r="N4" s="218">
        <v>2025</v>
      </c>
      <c r="O4" s="218">
        <v>2026</v>
      </c>
      <c r="P4" s="218">
        <v>2027</v>
      </c>
      <c r="Q4" s="218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9" customHeight="1" x14ac:dyDescent="0.2">
      <c r="A5" s="282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141"/>
    </row>
    <row r="6" spans="1:33" s="277" customFormat="1" ht="161.25" customHeight="1" x14ac:dyDescent="0.25">
      <c r="A6" s="198"/>
      <c r="B6" s="143" t="s">
        <v>34</v>
      </c>
      <c r="C6" s="144" t="s">
        <v>77</v>
      </c>
      <c r="D6" s="199" t="s">
        <v>679</v>
      </c>
      <c r="E6" s="200" t="s">
        <v>680</v>
      </c>
      <c r="F6" s="200" t="s">
        <v>681</v>
      </c>
      <c r="G6" s="200" t="s">
        <v>682</v>
      </c>
      <c r="H6" s="268" t="s">
        <v>683</v>
      </c>
      <c r="I6" s="269" t="s">
        <v>684</v>
      </c>
      <c r="J6" s="258">
        <v>320405800</v>
      </c>
      <c r="K6" s="265" t="s">
        <v>685</v>
      </c>
      <c r="L6" s="265" t="s">
        <v>686</v>
      </c>
      <c r="M6" s="223"/>
      <c r="N6" s="223">
        <v>1</v>
      </c>
      <c r="O6" s="223"/>
      <c r="P6" s="223"/>
      <c r="Q6" s="259">
        <f>SUM(M6:P6)</f>
        <v>1</v>
      </c>
      <c r="R6" s="251" t="s">
        <v>44</v>
      </c>
      <c r="S6" s="259" t="s">
        <v>46</v>
      </c>
      <c r="T6" s="252" t="str">
        <f>VLOOKUP(S6,IMG!$A$1:$B$28,2,FALSE)</f>
        <v xml:space="preserve">No Aplica </v>
      </c>
      <c r="U6" s="259" t="s">
        <v>46</v>
      </c>
      <c r="V6" s="252" t="str">
        <f>VLOOKUP(U6,IEDI!$A$1:$C$15,3,FALSE)</f>
        <v>N.A</v>
      </c>
      <c r="W6" s="252" t="str">
        <f>VLOOKUP(U6,IEDI!$A$1:$C$15,2,FALSE)</f>
        <v>No Aplica</v>
      </c>
      <c r="X6" s="270" t="s">
        <v>687</v>
      </c>
      <c r="Y6" s="144" t="s">
        <v>688</v>
      </c>
      <c r="Z6" s="270" t="s">
        <v>49</v>
      </c>
      <c r="AA6" s="223"/>
      <c r="AB6" s="223">
        <v>1</v>
      </c>
      <c r="AC6" s="223"/>
      <c r="AD6" s="223"/>
      <c r="AE6" s="259">
        <f>SUM(AA6:AD6)</f>
        <v>1</v>
      </c>
      <c r="AF6" s="204" t="s">
        <v>689</v>
      </c>
      <c r="AG6" s="249"/>
    </row>
    <row r="7" spans="1:33" s="277" customFormat="1" ht="161.25" customHeight="1" x14ac:dyDescent="0.25">
      <c r="A7" s="198"/>
      <c r="B7" s="262"/>
      <c r="C7" s="159"/>
      <c r="D7" s="199"/>
      <c r="E7" s="200"/>
      <c r="F7" s="200"/>
      <c r="G7" s="200"/>
      <c r="H7" s="268"/>
      <c r="I7" s="269"/>
      <c r="J7" s="258">
        <v>320405801</v>
      </c>
      <c r="K7" s="148" t="s">
        <v>690</v>
      </c>
      <c r="L7" s="148" t="s">
        <v>686</v>
      </c>
      <c r="M7" s="223"/>
      <c r="N7" s="223"/>
      <c r="O7" s="223">
        <v>1</v>
      </c>
      <c r="P7" s="223">
        <v>1</v>
      </c>
      <c r="Q7" s="259">
        <f t="shared" ref="Q7:Q15" si="0">SUM(M7:P7)</f>
        <v>2</v>
      </c>
      <c r="R7" s="251" t="s">
        <v>410</v>
      </c>
      <c r="S7" s="259" t="s">
        <v>46</v>
      </c>
      <c r="T7" s="252" t="str">
        <f>VLOOKUP(S7,IMG!$A$1:$B$28,2,FALSE)</f>
        <v xml:space="preserve">No Aplica </v>
      </c>
      <c r="U7" s="259" t="s">
        <v>46</v>
      </c>
      <c r="V7" s="252" t="str">
        <f>VLOOKUP(U7,IEDI!$A$1:$C$15,3,FALSE)</f>
        <v>N.A</v>
      </c>
      <c r="W7" s="252" t="str">
        <f>VLOOKUP(U7,IEDI!$A$1:$C$15,2,FALSE)</f>
        <v>No Aplica</v>
      </c>
      <c r="X7" s="193"/>
      <c r="Y7" s="192"/>
      <c r="Z7" s="193"/>
      <c r="AA7" s="223"/>
      <c r="AB7" s="223"/>
      <c r="AC7" s="223">
        <v>1</v>
      </c>
      <c r="AD7" s="223">
        <v>1</v>
      </c>
      <c r="AE7" s="259">
        <f t="shared" ref="AE7:AE15" si="1">SUM(AA7:AD7)</f>
        <v>2</v>
      </c>
      <c r="AF7" s="204" t="s">
        <v>691</v>
      </c>
      <c r="AG7" s="249"/>
    </row>
    <row r="8" spans="1:33" s="277" customFormat="1" ht="161.25" customHeight="1" x14ac:dyDescent="0.25">
      <c r="A8" s="198"/>
      <c r="B8" s="262"/>
      <c r="C8" s="159"/>
      <c r="D8" s="199"/>
      <c r="E8" s="200"/>
      <c r="F8" s="200"/>
      <c r="G8" s="200"/>
      <c r="H8" s="258" t="s">
        <v>692</v>
      </c>
      <c r="I8" s="265" t="s">
        <v>693</v>
      </c>
      <c r="J8" s="258">
        <v>320405400</v>
      </c>
      <c r="K8" s="265" t="s">
        <v>694</v>
      </c>
      <c r="L8" s="265" t="s">
        <v>62</v>
      </c>
      <c r="M8" s="223"/>
      <c r="N8" s="223">
        <v>1</v>
      </c>
      <c r="O8" s="223"/>
      <c r="P8" s="223"/>
      <c r="Q8" s="259">
        <f t="shared" si="0"/>
        <v>1</v>
      </c>
      <c r="R8" s="251" t="s">
        <v>410</v>
      </c>
      <c r="S8" s="259" t="s">
        <v>46</v>
      </c>
      <c r="T8" s="252" t="str">
        <f>VLOOKUP(S8,IMG!$A$1:$B$28,2,FALSE)</f>
        <v xml:space="preserve">No Aplica </v>
      </c>
      <c r="U8" s="259" t="s">
        <v>46</v>
      </c>
      <c r="V8" s="252" t="str">
        <f>VLOOKUP(U8,IEDI!$A$1:$C$15,3,FALSE)</f>
        <v>N.A</v>
      </c>
      <c r="W8" s="252" t="str">
        <f>VLOOKUP(U8,IEDI!$A$1:$C$15,2,FALSE)</f>
        <v>No Aplica</v>
      </c>
      <c r="X8" s="258" t="s">
        <v>695</v>
      </c>
      <c r="Y8" s="265" t="s">
        <v>696</v>
      </c>
      <c r="Z8" s="223"/>
      <c r="AA8" s="223"/>
      <c r="AB8" s="223">
        <v>1</v>
      </c>
      <c r="AC8" s="223"/>
      <c r="AD8" s="223"/>
      <c r="AE8" s="259">
        <f t="shared" si="1"/>
        <v>1</v>
      </c>
      <c r="AF8" s="204"/>
      <c r="AG8" s="249"/>
    </row>
    <row r="9" spans="1:33" s="277" customFormat="1" ht="161.25" customHeight="1" x14ac:dyDescent="0.25">
      <c r="A9" s="198"/>
      <c r="B9" s="262"/>
      <c r="C9" s="159"/>
      <c r="D9" s="199"/>
      <c r="E9" s="200"/>
      <c r="F9" s="200"/>
      <c r="G9" s="200"/>
      <c r="H9" s="258" t="s">
        <v>697</v>
      </c>
      <c r="I9" s="265" t="s">
        <v>698</v>
      </c>
      <c r="J9" s="258">
        <v>320400100</v>
      </c>
      <c r="K9" s="148" t="s">
        <v>699</v>
      </c>
      <c r="L9" s="148" t="s">
        <v>62</v>
      </c>
      <c r="M9" s="223">
        <v>1</v>
      </c>
      <c r="N9" s="223"/>
      <c r="O9" s="223"/>
      <c r="P9" s="223"/>
      <c r="Q9" s="259">
        <f t="shared" si="0"/>
        <v>1</v>
      </c>
      <c r="R9" s="251" t="s">
        <v>320</v>
      </c>
      <c r="S9" s="259" t="s">
        <v>46</v>
      </c>
      <c r="T9" s="252" t="str">
        <f>VLOOKUP(S9,IMG!$A$1:$B$28,2,FALSE)</f>
        <v xml:space="preserve">No Aplica </v>
      </c>
      <c r="U9" s="259" t="s">
        <v>46</v>
      </c>
      <c r="V9" s="252" t="str">
        <f>VLOOKUP(U9,IEDI!$A$1:$C$15,3,FALSE)</f>
        <v>N.A</v>
      </c>
      <c r="W9" s="252" t="str">
        <f>VLOOKUP(U9,IEDI!$A$1:$C$15,2,FALSE)</f>
        <v>No Aplica</v>
      </c>
      <c r="X9" s="258" t="s">
        <v>700</v>
      </c>
      <c r="Y9" s="265" t="s">
        <v>701</v>
      </c>
      <c r="Z9" s="223"/>
      <c r="AA9" s="223">
        <v>1</v>
      </c>
      <c r="AB9" s="223"/>
      <c r="AC9" s="223"/>
      <c r="AD9" s="223"/>
      <c r="AE9" s="259">
        <f t="shared" si="1"/>
        <v>1</v>
      </c>
      <c r="AF9" s="204"/>
      <c r="AG9" s="284" t="s">
        <v>702</v>
      </c>
    </row>
    <row r="10" spans="1:33" s="277" customFormat="1" ht="98.25" customHeight="1" x14ac:dyDescent="0.25">
      <c r="A10" s="198"/>
      <c r="B10" s="262"/>
      <c r="C10" s="159"/>
      <c r="D10" s="201" t="s">
        <v>703</v>
      </c>
      <c r="E10" s="200" t="s">
        <v>704</v>
      </c>
      <c r="F10" s="200" t="s">
        <v>705</v>
      </c>
      <c r="G10" s="200" t="s">
        <v>706</v>
      </c>
      <c r="H10" s="258" t="s">
        <v>707</v>
      </c>
      <c r="I10" s="265" t="s">
        <v>708</v>
      </c>
      <c r="J10" s="258">
        <v>320404800</v>
      </c>
      <c r="K10" s="148" t="s">
        <v>709</v>
      </c>
      <c r="L10" s="148" t="s">
        <v>686</v>
      </c>
      <c r="M10" s="223">
        <v>1</v>
      </c>
      <c r="N10" s="223">
        <v>1</v>
      </c>
      <c r="O10" s="223">
        <v>1</v>
      </c>
      <c r="P10" s="223">
        <v>1</v>
      </c>
      <c r="Q10" s="259">
        <f t="shared" si="0"/>
        <v>4</v>
      </c>
      <c r="R10" s="251" t="s">
        <v>54</v>
      </c>
      <c r="S10" s="259" t="s">
        <v>46</v>
      </c>
      <c r="T10" s="252" t="str">
        <f>VLOOKUP(S10,IMG!$A$1:$B$28,2,FALSE)</f>
        <v xml:space="preserve">No Aplica </v>
      </c>
      <c r="U10" s="259" t="s">
        <v>46</v>
      </c>
      <c r="V10" s="252" t="str">
        <f>VLOOKUP(U10,IEDI!$A$1:$C$15,3,FALSE)</f>
        <v>N.A</v>
      </c>
      <c r="W10" s="252" t="str">
        <f>VLOOKUP(U10,IEDI!$A$1:$C$15,2,FALSE)</f>
        <v>No Aplica</v>
      </c>
      <c r="X10" s="258" t="s">
        <v>710</v>
      </c>
      <c r="Y10" s="265" t="s">
        <v>708</v>
      </c>
      <c r="Z10" s="223"/>
      <c r="AA10" s="223">
        <v>1</v>
      </c>
      <c r="AB10" s="223">
        <v>1</v>
      </c>
      <c r="AC10" s="223">
        <v>1</v>
      </c>
      <c r="AD10" s="223">
        <v>1</v>
      </c>
      <c r="AE10" s="259">
        <f t="shared" si="1"/>
        <v>4</v>
      </c>
      <c r="AF10" s="204" t="s">
        <v>711</v>
      </c>
      <c r="AG10" s="249"/>
    </row>
    <row r="11" spans="1:33" s="277" customFormat="1" ht="81" customHeight="1" x14ac:dyDescent="0.25">
      <c r="A11" s="198"/>
      <c r="B11" s="262"/>
      <c r="C11" s="159"/>
      <c r="D11" s="201"/>
      <c r="E11" s="200"/>
      <c r="F11" s="200"/>
      <c r="G11" s="200"/>
      <c r="H11" s="268" t="s">
        <v>712</v>
      </c>
      <c r="I11" s="239" t="s">
        <v>713</v>
      </c>
      <c r="J11" s="258">
        <v>320405500</v>
      </c>
      <c r="K11" s="265" t="s">
        <v>714</v>
      </c>
      <c r="L11" s="265" t="s">
        <v>715</v>
      </c>
      <c r="M11" s="223">
        <v>1</v>
      </c>
      <c r="N11" s="223">
        <v>1</v>
      </c>
      <c r="O11" s="223">
        <v>1</v>
      </c>
      <c r="P11" s="223">
        <v>1</v>
      </c>
      <c r="Q11" s="259">
        <f t="shared" si="0"/>
        <v>4</v>
      </c>
      <c r="R11" s="251" t="s">
        <v>54</v>
      </c>
      <c r="S11" s="259" t="s">
        <v>46</v>
      </c>
      <c r="T11" s="252" t="str">
        <f>VLOOKUP(S11,IMG!$A$1:$B$28,2,FALSE)</f>
        <v xml:space="preserve">No Aplica </v>
      </c>
      <c r="U11" s="259" t="s">
        <v>46</v>
      </c>
      <c r="V11" s="252" t="str">
        <f>VLOOKUP(U11,IEDI!$A$1:$C$15,3,FALSE)</f>
        <v>N.A</v>
      </c>
      <c r="W11" s="252" t="str">
        <f>VLOOKUP(U11,IEDI!$A$1:$C$15,2,FALSE)</f>
        <v>No Aplica</v>
      </c>
      <c r="X11" s="270" t="s">
        <v>716</v>
      </c>
      <c r="Y11" s="246" t="s">
        <v>713</v>
      </c>
      <c r="Z11" s="285" t="s">
        <v>715</v>
      </c>
      <c r="AA11" s="223">
        <v>1</v>
      </c>
      <c r="AB11" s="223">
        <v>1</v>
      </c>
      <c r="AC11" s="223">
        <v>1</v>
      </c>
      <c r="AD11" s="223">
        <v>1</v>
      </c>
      <c r="AE11" s="259">
        <f t="shared" si="1"/>
        <v>4</v>
      </c>
      <c r="AF11" s="265" t="s">
        <v>715</v>
      </c>
      <c r="AG11" s="249"/>
    </row>
    <row r="12" spans="1:33" s="277" customFormat="1" ht="78.75" customHeight="1" x14ac:dyDescent="0.25">
      <c r="A12" s="198"/>
      <c r="B12" s="262"/>
      <c r="C12" s="159"/>
      <c r="D12" s="201"/>
      <c r="E12" s="200"/>
      <c r="F12" s="200"/>
      <c r="G12" s="200"/>
      <c r="H12" s="268"/>
      <c r="I12" s="239"/>
      <c r="J12" s="258">
        <v>320405600</v>
      </c>
      <c r="K12" s="265" t="s">
        <v>717</v>
      </c>
      <c r="L12" s="265" t="s">
        <v>718</v>
      </c>
      <c r="M12" s="223">
        <v>1</v>
      </c>
      <c r="N12" s="223">
        <v>1</v>
      </c>
      <c r="O12" s="223">
        <v>1</v>
      </c>
      <c r="P12" s="223">
        <v>1</v>
      </c>
      <c r="Q12" s="259">
        <f t="shared" si="0"/>
        <v>4</v>
      </c>
      <c r="R12" s="251" t="s">
        <v>54</v>
      </c>
      <c r="S12" s="259" t="s">
        <v>46</v>
      </c>
      <c r="T12" s="252" t="str">
        <f>VLOOKUP(S12,IMG!$A$1:$B$28,2,FALSE)</f>
        <v xml:space="preserve">No Aplica </v>
      </c>
      <c r="U12" s="259" t="s">
        <v>46</v>
      </c>
      <c r="V12" s="252" t="str">
        <f>VLOOKUP(U12,IEDI!$A$1:$C$15,3,FALSE)</f>
        <v>N.A</v>
      </c>
      <c r="W12" s="252" t="str">
        <f>VLOOKUP(U12,IEDI!$A$1:$C$15,2,FALSE)</f>
        <v>No Aplica</v>
      </c>
      <c r="X12" s="193"/>
      <c r="Y12" s="247"/>
      <c r="Z12" s="286"/>
      <c r="AA12" s="223">
        <v>1</v>
      </c>
      <c r="AB12" s="223">
        <v>1</v>
      </c>
      <c r="AC12" s="223">
        <v>1</v>
      </c>
      <c r="AD12" s="223">
        <v>1</v>
      </c>
      <c r="AE12" s="259">
        <f t="shared" si="1"/>
        <v>4</v>
      </c>
      <c r="AF12" s="265" t="s">
        <v>718</v>
      </c>
      <c r="AG12" s="249"/>
    </row>
    <row r="13" spans="1:33" s="277" customFormat="1" ht="59.25" customHeight="1" x14ac:dyDescent="0.25">
      <c r="A13" s="198"/>
      <c r="B13" s="262"/>
      <c r="C13" s="159"/>
      <c r="D13" s="201"/>
      <c r="E13" s="200"/>
      <c r="F13" s="200"/>
      <c r="G13" s="200"/>
      <c r="H13" s="268" t="s">
        <v>719</v>
      </c>
      <c r="I13" s="239" t="s">
        <v>720</v>
      </c>
      <c r="J13" s="258">
        <v>320405500</v>
      </c>
      <c r="K13" s="265" t="s">
        <v>714</v>
      </c>
      <c r="L13" s="265" t="s">
        <v>715</v>
      </c>
      <c r="M13" s="223">
        <v>1</v>
      </c>
      <c r="N13" s="223">
        <v>1</v>
      </c>
      <c r="O13" s="223">
        <v>1</v>
      </c>
      <c r="P13" s="223">
        <v>1</v>
      </c>
      <c r="Q13" s="259">
        <f t="shared" si="0"/>
        <v>4</v>
      </c>
      <c r="R13" s="251" t="s">
        <v>54</v>
      </c>
      <c r="S13" s="259" t="s">
        <v>721</v>
      </c>
      <c r="T13" s="252" t="str">
        <f>VLOOKUP(S13,IMG!$A$1:$B$28,2,FALSE)</f>
        <v>Porcentaje de actualización y reporte de la información en el SIAC</v>
      </c>
      <c r="U13" s="259" t="s">
        <v>46</v>
      </c>
      <c r="V13" s="252" t="str">
        <f>VLOOKUP(U13,IEDI!$A$1:$C$15,3,FALSE)</f>
        <v>N.A</v>
      </c>
      <c r="W13" s="252" t="str">
        <f>VLOOKUP(U13,IEDI!$A$1:$C$15,2,FALSE)</f>
        <v>No Aplica</v>
      </c>
      <c r="X13" s="268" t="s">
        <v>722</v>
      </c>
      <c r="Y13" s="239" t="s">
        <v>720</v>
      </c>
      <c r="Z13" s="285" t="s">
        <v>715</v>
      </c>
      <c r="AA13" s="223">
        <v>1</v>
      </c>
      <c r="AB13" s="223">
        <v>1</v>
      </c>
      <c r="AC13" s="223">
        <v>1</v>
      </c>
      <c r="AD13" s="223">
        <v>1</v>
      </c>
      <c r="AE13" s="259">
        <f t="shared" si="1"/>
        <v>4</v>
      </c>
      <c r="AF13" s="265" t="s">
        <v>715</v>
      </c>
      <c r="AG13" s="249"/>
    </row>
    <row r="14" spans="1:33" s="277" customFormat="1" ht="59.25" customHeight="1" x14ac:dyDescent="0.25">
      <c r="A14" s="198"/>
      <c r="B14" s="262"/>
      <c r="C14" s="159"/>
      <c r="D14" s="201"/>
      <c r="E14" s="200"/>
      <c r="F14" s="200"/>
      <c r="G14" s="200"/>
      <c r="H14" s="268"/>
      <c r="I14" s="239"/>
      <c r="J14" s="258">
        <v>320405600</v>
      </c>
      <c r="K14" s="265" t="s">
        <v>717</v>
      </c>
      <c r="L14" s="265" t="s">
        <v>718</v>
      </c>
      <c r="M14" s="223"/>
      <c r="N14" s="223">
        <v>1</v>
      </c>
      <c r="O14" s="223"/>
      <c r="P14" s="223"/>
      <c r="Q14" s="259">
        <f t="shared" si="0"/>
        <v>1</v>
      </c>
      <c r="R14" s="251" t="s">
        <v>54</v>
      </c>
      <c r="S14" s="259" t="s">
        <v>46</v>
      </c>
      <c r="T14" s="252" t="str">
        <f>VLOOKUP(S14,IMG!$A$1:$B$28,2,FALSE)</f>
        <v xml:space="preserve">No Aplica </v>
      </c>
      <c r="U14" s="259" t="s">
        <v>46</v>
      </c>
      <c r="V14" s="252" t="str">
        <f>VLOOKUP(U14,IEDI!$A$1:$C$15,3,FALSE)</f>
        <v>N.A</v>
      </c>
      <c r="W14" s="252" t="str">
        <f>VLOOKUP(U14,IEDI!$A$1:$C$15,2,FALSE)</f>
        <v>No Aplica</v>
      </c>
      <c r="X14" s="268"/>
      <c r="Y14" s="239"/>
      <c r="Z14" s="286"/>
      <c r="AA14" s="223"/>
      <c r="AB14" s="223">
        <v>1</v>
      </c>
      <c r="AC14" s="223"/>
      <c r="AD14" s="223"/>
      <c r="AE14" s="259">
        <f t="shared" si="1"/>
        <v>1</v>
      </c>
      <c r="AF14" s="265" t="s">
        <v>718</v>
      </c>
      <c r="AG14" s="249"/>
    </row>
    <row r="15" spans="1:33" s="277" customFormat="1" ht="191.25" customHeight="1" x14ac:dyDescent="0.25">
      <c r="A15" s="249"/>
      <c r="B15" s="275"/>
      <c r="C15" s="192"/>
      <c r="D15" s="250" t="s">
        <v>723</v>
      </c>
      <c r="E15" s="251" t="s">
        <v>724</v>
      </c>
      <c r="F15" s="251" t="s">
        <v>725</v>
      </c>
      <c r="G15" s="252" t="s">
        <v>726</v>
      </c>
      <c r="H15" s="223" t="s">
        <v>727</v>
      </c>
      <c r="I15" s="265" t="s">
        <v>728</v>
      </c>
      <c r="J15" s="258">
        <v>320400205</v>
      </c>
      <c r="K15" s="265" t="s">
        <v>729</v>
      </c>
      <c r="L15" s="265" t="s">
        <v>62</v>
      </c>
      <c r="M15" s="223">
        <v>1</v>
      </c>
      <c r="N15" s="223">
        <v>1</v>
      </c>
      <c r="O15" s="223">
        <v>1</v>
      </c>
      <c r="P15" s="223">
        <v>1</v>
      </c>
      <c r="Q15" s="259">
        <f t="shared" si="0"/>
        <v>4</v>
      </c>
      <c r="R15" s="251" t="s">
        <v>410</v>
      </c>
      <c r="S15" s="259" t="s">
        <v>46</v>
      </c>
      <c r="T15" s="252" t="str">
        <f>VLOOKUP(S15,IMG!$A$1:$B$28,2,FALSE)</f>
        <v xml:space="preserve">No Aplica </v>
      </c>
      <c r="U15" s="259" t="s">
        <v>46</v>
      </c>
      <c r="V15" s="252" t="str">
        <f>VLOOKUP(U15,IEDI!$A$1:$C$15,3,FALSE)</f>
        <v>N.A</v>
      </c>
      <c r="W15" s="252" t="str">
        <f>VLOOKUP(U15,IEDI!$A$1:$C$15,2,FALSE)</f>
        <v>No Aplica</v>
      </c>
      <c r="X15" s="223" t="s">
        <v>730</v>
      </c>
      <c r="Y15" s="265" t="s">
        <v>728</v>
      </c>
      <c r="Z15" s="223"/>
      <c r="AA15" s="223">
        <v>1</v>
      </c>
      <c r="AB15" s="223">
        <v>1</v>
      </c>
      <c r="AC15" s="223">
        <v>1</v>
      </c>
      <c r="AD15" s="223">
        <v>1</v>
      </c>
      <c r="AE15" s="259">
        <f t="shared" si="1"/>
        <v>4</v>
      </c>
      <c r="AF15" s="204" t="s">
        <v>62</v>
      </c>
      <c r="AG15" s="249"/>
    </row>
    <row r="16" spans="1:33" s="277" customFormat="1" ht="18" x14ac:dyDescent="0.25"/>
    <row r="17" s="277" customFormat="1" ht="18" x14ac:dyDescent="0.25"/>
    <row r="18" s="277" customFormat="1" ht="18" x14ac:dyDescent="0.25"/>
    <row r="19" s="277" customFormat="1" ht="18" x14ac:dyDescent="0.25"/>
    <row r="20" s="277" customFormat="1" ht="18" x14ac:dyDescent="0.25"/>
    <row r="21" s="277" customFormat="1" ht="18" x14ac:dyDescent="0.25"/>
    <row r="22" s="277" customFormat="1" ht="18" x14ac:dyDescent="0.25"/>
    <row r="23" s="277" customFormat="1" ht="18" x14ac:dyDescent="0.25"/>
    <row r="24" s="277" customFormat="1" ht="18" x14ac:dyDescent="0.25"/>
    <row r="25" s="277" customFormat="1" ht="18" x14ac:dyDescent="0.25"/>
    <row r="26" s="277" customFormat="1" ht="18" x14ac:dyDescent="0.25"/>
    <row r="27" s="277" customFormat="1" ht="18" x14ac:dyDescent="0.25"/>
    <row r="28" s="277" customFormat="1" ht="18" x14ac:dyDescent="0.25"/>
    <row r="29" s="277" customFormat="1" ht="18" x14ac:dyDescent="0.25"/>
    <row r="30" s="277" customFormat="1" ht="18" x14ac:dyDescent="0.25"/>
    <row r="31" s="277" customFormat="1" ht="18" x14ac:dyDescent="0.25"/>
    <row r="32" s="277" customFormat="1" ht="18" x14ac:dyDescent="0.25"/>
    <row r="33" s="277" customFormat="1" ht="18" x14ac:dyDescent="0.25"/>
    <row r="34" s="277" customFormat="1" ht="18" x14ac:dyDescent="0.25"/>
    <row r="35" s="277" customFormat="1" ht="18" x14ac:dyDescent="0.25"/>
    <row r="36" s="277" customFormat="1" ht="18" x14ac:dyDescent="0.25"/>
    <row r="37" s="277" customFormat="1" ht="18" x14ac:dyDescent="0.25"/>
  </sheetData>
  <sheetProtection algorithmName="SHA-512" hashValue="2wGM8tgNrVnRq183gkUilxUQT3vytRjfmWx971pfZOqDGw08nZ5HYHfdzozffMsV29IAkTu7b7UP5Q9LTMEhwA==" saltValue="ojxxIrRzJpvU1UUSxGL9Aw==" spinCount="100000" sheet="1" objects="1" scenarios="1"/>
  <mergeCells count="39">
    <mergeCell ref="AA3:AF3"/>
    <mergeCell ref="A1:Q1"/>
    <mergeCell ref="A2:Q2"/>
    <mergeCell ref="A3:A4"/>
    <mergeCell ref="M3:Q3"/>
    <mergeCell ref="B3:C3"/>
    <mergeCell ref="D3:F3"/>
    <mergeCell ref="S3:T3"/>
    <mergeCell ref="G3:L3"/>
    <mergeCell ref="G10:G14"/>
    <mergeCell ref="E6:E9"/>
    <mergeCell ref="H11:H12"/>
    <mergeCell ref="U3:W3"/>
    <mergeCell ref="X3:Z3"/>
    <mergeCell ref="X13:X14"/>
    <mergeCell ref="Y13:Y14"/>
    <mergeCell ref="Z11:Z12"/>
    <mergeCell ref="Z13:Z14"/>
    <mergeCell ref="X6:X7"/>
    <mergeCell ref="Y6:Y7"/>
    <mergeCell ref="Z6:Z7"/>
    <mergeCell ref="X11:X12"/>
    <mergeCell ref="Y11:Y12"/>
    <mergeCell ref="H6:H7"/>
    <mergeCell ref="G6:G9"/>
    <mergeCell ref="I11:I12"/>
    <mergeCell ref="A5:Q5"/>
    <mergeCell ref="F10:F14"/>
    <mergeCell ref="A10:A14"/>
    <mergeCell ref="D10:D14"/>
    <mergeCell ref="E10:E14"/>
    <mergeCell ref="C6:C15"/>
    <mergeCell ref="B6:B15"/>
    <mergeCell ref="F6:F9"/>
    <mergeCell ref="A6:A9"/>
    <mergeCell ref="D6:D9"/>
    <mergeCell ref="H13:H14"/>
    <mergeCell ref="I13:I14"/>
    <mergeCell ref="I6:I7"/>
  </mergeCells>
  <dataValidations count="4">
    <dataValidation type="list" allowBlank="1" showInputMessage="1" showErrorMessage="1" sqref="Z6 Z8:Z10 Z15" xr:uid="{0F079744-ED52-4D5D-8E2B-804AC7869DA2}">
      <formula1>"PGOF - TALLER COMUNITARIO,DRMI,POMCAS,PGOF,PORH,REGLAMENTACIÓN,TALLER COMUNITARIO,RONDA HÍDRICA"</formula1>
    </dataValidation>
    <dataValidation type="list" allowBlank="1" showInputMessage="1" showErrorMessage="1" sqref="U6:U15" xr:uid="{38ABEEB1-3B6E-4E46-BD35-CD25F200F21D}">
      <formula1>"1,2,3,4,5,6,7,8,9,10,11,12,13,14,N.A"</formula1>
    </dataValidation>
    <dataValidation type="list" allowBlank="1" showInputMessage="1" showErrorMessage="1" sqref="S6:S15" xr:uid="{8FC44452-F9E2-4136-A12F-E833E4A780B0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R6:R15" xr:uid="{5687BC49-4A39-49CB-8FDF-EAD8A39897DB}">
      <formula1>"CONVENIOS Y ALIANZAS,MISIONAL - ALIANZAS,COMPRA DE PREDIOS,MISIONAL, CONTRATACIÓN EXTERNA,ALIANZAS"</formula1>
    </dataValidation>
  </dataValidations>
  <pageMargins left="0.51181102362204722" right="0.51181102362204722" top="0.74803149606299213" bottom="0.74803149606299213" header="0.31496062992125984" footer="0.31496062992125984"/>
  <pageSetup paperSize="258" scale="2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8"/>
  <sheetViews>
    <sheetView view="pageBreakPreview" zoomScale="70" zoomScaleNormal="57" zoomScaleSheetLayoutView="70" workbookViewId="0">
      <pane ySplit="4" topLeftCell="A5" activePane="bottomLeft" state="frozen"/>
      <selection pane="bottomLeft" activeCell="H6" sqref="H6"/>
    </sheetView>
  </sheetViews>
  <sheetFormatPr baseColWidth="10" defaultColWidth="11.42578125" defaultRowHeight="12.75" x14ac:dyDescent="0.2"/>
  <cols>
    <col min="1" max="1" width="18.140625" style="127" customWidth="1"/>
    <col min="2" max="2" width="10.85546875" style="127" customWidth="1"/>
    <col min="3" max="3" width="39" style="127" customWidth="1"/>
    <col min="4" max="4" width="10" style="127" hidden="1" customWidth="1"/>
    <col min="5" max="5" width="21.28515625" style="127" hidden="1" customWidth="1"/>
    <col min="6" max="6" width="31.42578125" style="127" hidden="1" customWidth="1"/>
    <col min="7" max="7" width="25.42578125" style="127" customWidth="1"/>
    <col min="8" max="8" width="14.140625" style="127" customWidth="1"/>
    <col min="9" max="9" width="56.140625" style="127" customWidth="1"/>
    <col min="10" max="10" width="17.5703125" style="127" customWidth="1"/>
    <col min="11" max="11" width="51.28515625" style="127" customWidth="1"/>
    <col min="12" max="12" width="16.42578125" style="127" customWidth="1"/>
    <col min="13" max="13" width="10.28515625" style="127" customWidth="1"/>
    <col min="14" max="17" width="11.42578125" style="127" customWidth="1"/>
    <col min="18" max="18" width="23.42578125" style="127" customWidth="1"/>
    <col min="19" max="19" width="11.28515625" style="127" customWidth="1"/>
    <col min="20" max="20" width="56.7109375" style="127" customWidth="1"/>
    <col min="21" max="21" width="11.28515625" style="127" customWidth="1"/>
    <col min="22" max="22" width="11.7109375" style="127" customWidth="1"/>
    <col min="23" max="23" width="42.7109375" style="127" customWidth="1"/>
    <col min="24" max="24" width="12.85546875" style="127" customWidth="1"/>
    <col min="25" max="25" width="67.7109375" style="127" customWidth="1"/>
    <col min="26" max="26" width="30.85546875" style="127" customWidth="1"/>
    <col min="27" max="31" width="11.28515625" style="127" customWidth="1"/>
    <col min="32" max="32" width="33.140625" style="127" customWidth="1"/>
    <col min="33" max="33" width="31.42578125" style="127" customWidth="1"/>
    <col min="34" max="16384" width="11.42578125" style="127"/>
  </cols>
  <sheetData>
    <row r="1" spans="1:33" ht="39" customHeight="1" x14ac:dyDescent="0.2">
      <c r="A1" s="210" t="s">
        <v>606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7.5" customHeight="1" x14ac:dyDescent="0.2">
      <c r="A2" s="211" t="s">
        <v>479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8.5" customHeight="1" x14ac:dyDescent="0.25">
      <c r="A3" s="24" t="s">
        <v>2</v>
      </c>
      <c r="B3" s="213" t="s">
        <v>3</v>
      </c>
      <c r="C3" s="213"/>
      <c r="D3" s="214" t="s">
        <v>4</v>
      </c>
      <c r="E3" s="214"/>
      <c r="F3" s="214"/>
      <c r="G3" s="253" t="s">
        <v>5</v>
      </c>
      <c r="H3" s="253"/>
      <c r="I3" s="253"/>
      <c r="J3" s="253"/>
      <c r="K3" s="254"/>
      <c r="L3" s="254"/>
      <c r="M3" s="255" t="s">
        <v>607</v>
      </c>
      <c r="N3" s="255"/>
      <c r="O3" s="255"/>
      <c r="P3" s="255"/>
      <c r="Q3" s="255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115.5" customHeight="1" x14ac:dyDescent="0.2">
      <c r="A4" s="24"/>
      <c r="B4" s="25" t="s">
        <v>11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56" t="s">
        <v>296</v>
      </c>
      <c r="M4" s="218">
        <v>2024</v>
      </c>
      <c r="N4" s="218">
        <v>2025</v>
      </c>
      <c r="O4" s="218">
        <v>2026</v>
      </c>
      <c r="P4" s="218">
        <v>2027</v>
      </c>
      <c r="Q4" s="218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9" customHeight="1" x14ac:dyDescent="0.2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141"/>
    </row>
    <row r="6" spans="1:33" ht="196.5" customHeight="1" x14ac:dyDescent="0.25">
      <c r="A6" s="249"/>
      <c r="B6" s="143" t="s">
        <v>608</v>
      </c>
      <c r="C6" s="251" t="s">
        <v>240</v>
      </c>
      <c r="D6" s="250" t="s">
        <v>609</v>
      </c>
      <c r="E6" s="251" t="s">
        <v>610</v>
      </c>
      <c r="F6" s="251" t="s">
        <v>611</v>
      </c>
      <c r="G6" s="251" t="s">
        <v>612</v>
      </c>
      <c r="H6" s="258" t="s">
        <v>613</v>
      </c>
      <c r="I6" s="222" t="s">
        <v>614</v>
      </c>
      <c r="J6" s="223">
        <v>320502200</v>
      </c>
      <c r="K6" s="148" t="s">
        <v>615</v>
      </c>
      <c r="L6" s="151" t="s">
        <v>409</v>
      </c>
      <c r="M6" s="153">
        <v>15</v>
      </c>
      <c r="N6" s="153">
        <v>20</v>
      </c>
      <c r="O6" s="153">
        <v>20</v>
      </c>
      <c r="P6" s="153">
        <v>20</v>
      </c>
      <c r="Q6" s="170">
        <f>SUM(M6:P6)</f>
        <v>75</v>
      </c>
      <c r="R6" s="251" t="s">
        <v>54</v>
      </c>
      <c r="S6" s="259" t="s">
        <v>616</v>
      </c>
      <c r="T6" s="260" t="str">
        <f>VLOOKUP(S6,IMG!$A$1:$B$28,2,FALSE)</f>
        <v>Porcentaje de municipios asesorados o asistidos en la inclusión del componente ambiental en los procesos de planificación y ordenamiento territorial, con énfasis en la incorporación de las determinantes ambientales para la revisión y ajuste de los POT</v>
      </c>
      <c r="U6" s="259" t="s">
        <v>46</v>
      </c>
      <c r="V6" s="251" t="str">
        <f>VLOOKUP(U6,IEDI!$A$1:$C$15,3,FALSE)</f>
        <v>N.A</v>
      </c>
      <c r="W6" s="260" t="str">
        <f>VLOOKUP(U6,IEDI!$A$1:$C$15,2,FALSE)</f>
        <v>No Aplica</v>
      </c>
      <c r="X6" s="258" t="s">
        <v>613</v>
      </c>
      <c r="Y6" s="261" t="s">
        <v>614</v>
      </c>
      <c r="Z6" s="259" t="s">
        <v>49</v>
      </c>
      <c r="AA6" s="153">
        <v>14</v>
      </c>
      <c r="AB6" s="153">
        <v>20</v>
      </c>
      <c r="AC6" s="153">
        <v>20</v>
      </c>
      <c r="AD6" s="153">
        <v>20</v>
      </c>
      <c r="AE6" s="170">
        <f>SUM(AA6:AD6)</f>
        <v>74</v>
      </c>
      <c r="AF6" s="204" t="s">
        <v>617</v>
      </c>
      <c r="AG6" s="156"/>
    </row>
    <row r="7" spans="1:33" ht="113.25" customHeight="1" x14ac:dyDescent="0.2">
      <c r="A7" s="198"/>
      <c r="B7" s="262"/>
      <c r="C7" s="200" t="s">
        <v>618</v>
      </c>
      <c r="D7" s="199" t="s">
        <v>609</v>
      </c>
      <c r="E7" s="200" t="s">
        <v>610</v>
      </c>
      <c r="F7" s="200" t="s">
        <v>619</v>
      </c>
      <c r="G7" s="144" t="s">
        <v>620</v>
      </c>
      <c r="H7" s="263" t="s">
        <v>621</v>
      </c>
      <c r="I7" s="264" t="s">
        <v>622</v>
      </c>
      <c r="J7" s="235">
        <v>320500100</v>
      </c>
      <c r="K7" s="264" t="s">
        <v>623</v>
      </c>
      <c r="L7" s="165" t="s">
        <v>62</v>
      </c>
      <c r="M7" s="153">
        <v>1</v>
      </c>
      <c r="N7" s="153">
        <v>1</v>
      </c>
      <c r="O7" s="153">
        <v>1</v>
      </c>
      <c r="P7" s="153">
        <v>1</v>
      </c>
      <c r="Q7" s="170">
        <f t="shared" ref="Q7:Q18" si="0">SUM(M7:P7)</f>
        <v>4</v>
      </c>
      <c r="R7" s="251" t="s">
        <v>54</v>
      </c>
      <c r="S7" s="259" t="s">
        <v>46</v>
      </c>
      <c r="T7" s="260" t="str">
        <f>VLOOKUP(S7,IMG!$A$1:$B$28,2,FALSE)</f>
        <v xml:space="preserve">No Aplica </v>
      </c>
      <c r="U7" s="259">
        <v>13</v>
      </c>
      <c r="V7" s="251" t="str">
        <f>VLOOKUP(U7,IEDI!$A$1:$C$15,3,FALSE)</f>
        <v>Eficacia</v>
      </c>
      <c r="W7" s="260" t="str">
        <f>VLOOKUP(U7,IEDI!$A$1:$C$15,2,FALSE)</f>
        <v xml:space="preserve">Porcentaje de municipios con seguimiento de la concertación ambiental en sus documentos de planificación territorial </v>
      </c>
      <c r="X7" s="263" t="s">
        <v>624</v>
      </c>
      <c r="Y7" s="264" t="s">
        <v>622</v>
      </c>
      <c r="Z7" s="259" t="s">
        <v>49</v>
      </c>
      <c r="AA7" s="153">
        <v>74</v>
      </c>
      <c r="AB7" s="153">
        <v>74</v>
      </c>
      <c r="AC7" s="153">
        <v>74</v>
      </c>
      <c r="AD7" s="153">
        <v>74</v>
      </c>
      <c r="AE7" s="170">
        <v>74</v>
      </c>
      <c r="AF7" s="204" t="s">
        <v>625</v>
      </c>
      <c r="AG7" s="156"/>
    </row>
    <row r="8" spans="1:33" ht="90" customHeight="1" x14ac:dyDescent="0.2">
      <c r="A8" s="198"/>
      <c r="B8" s="262"/>
      <c r="C8" s="200"/>
      <c r="D8" s="199"/>
      <c r="E8" s="200"/>
      <c r="F8" s="200"/>
      <c r="G8" s="159"/>
      <c r="H8" s="238" t="s">
        <v>626</v>
      </c>
      <c r="I8" s="239" t="s">
        <v>627</v>
      </c>
      <c r="J8" s="223">
        <v>320500101</v>
      </c>
      <c r="K8" s="265" t="s">
        <v>628</v>
      </c>
      <c r="L8" s="165" t="s">
        <v>62</v>
      </c>
      <c r="M8" s="153"/>
      <c r="N8" s="153"/>
      <c r="O8" s="153"/>
      <c r="P8" s="153"/>
      <c r="Q8" s="170">
        <f t="shared" si="0"/>
        <v>0</v>
      </c>
      <c r="R8" s="251" t="s">
        <v>54</v>
      </c>
      <c r="S8" s="259" t="s">
        <v>46</v>
      </c>
      <c r="T8" s="260" t="str">
        <f>VLOOKUP(S8,IMG!$A$1:$B$28,2,FALSE)</f>
        <v xml:space="preserve">No Aplica </v>
      </c>
      <c r="U8" s="259" t="s">
        <v>46</v>
      </c>
      <c r="V8" s="251" t="str">
        <f>VLOOKUP(U8,IEDI!$A$1:$C$15,3,FALSE)</f>
        <v>N.A</v>
      </c>
      <c r="W8" s="260" t="str">
        <f>VLOOKUP(U8,IEDI!$A$1:$C$15,2,FALSE)</f>
        <v>No Aplica</v>
      </c>
      <c r="X8" s="238" t="s">
        <v>629</v>
      </c>
      <c r="Y8" s="239" t="s">
        <v>630</v>
      </c>
      <c r="Z8" s="246" t="s">
        <v>49</v>
      </c>
      <c r="AA8" s="153"/>
      <c r="AB8" s="153">
        <v>1</v>
      </c>
      <c r="AC8" s="153"/>
      <c r="AD8" s="153"/>
      <c r="AE8" s="170">
        <f t="shared" ref="AE8" si="1">SUM(AA8:AD8)</f>
        <v>1</v>
      </c>
      <c r="AF8" s="204" t="s">
        <v>631</v>
      </c>
      <c r="AG8" s="156"/>
    </row>
    <row r="9" spans="1:33" ht="88.5" customHeight="1" x14ac:dyDescent="0.2">
      <c r="A9" s="198"/>
      <c r="B9" s="262"/>
      <c r="C9" s="200"/>
      <c r="D9" s="199"/>
      <c r="E9" s="200"/>
      <c r="F9" s="200"/>
      <c r="G9" s="192"/>
      <c r="H9" s="238"/>
      <c r="I9" s="239"/>
      <c r="J9" s="147">
        <v>320500102</v>
      </c>
      <c r="K9" s="164" t="s">
        <v>632</v>
      </c>
      <c r="L9" s="266" t="s">
        <v>62</v>
      </c>
      <c r="M9" s="153">
        <v>1</v>
      </c>
      <c r="N9" s="153">
        <v>1</v>
      </c>
      <c r="O9" s="153">
        <v>1</v>
      </c>
      <c r="P9" s="153">
        <v>1</v>
      </c>
      <c r="Q9" s="170">
        <f t="shared" si="0"/>
        <v>4</v>
      </c>
      <c r="R9" s="251" t="s">
        <v>54</v>
      </c>
      <c r="S9" s="259" t="s">
        <v>46</v>
      </c>
      <c r="T9" s="260" t="str">
        <f>VLOOKUP(S9,IMG!$A$1:$B$28,2,FALSE)</f>
        <v xml:space="preserve">No Aplica </v>
      </c>
      <c r="U9" s="259" t="s">
        <v>46</v>
      </c>
      <c r="V9" s="251" t="str">
        <f>VLOOKUP(U9,IEDI!$A$1:$C$15,3,FALSE)</f>
        <v>N.A</v>
      </c>
      <c r="W9" s="260" t="str">
        <f>VLOOKUP(U9,IEDI!$A$1:$C$15,2,FALSE)</f>
        <v>No Aplica</v>
      </c>
      <c r="X9" s="238"/>
      <c r="Y9" s="239"/>
      <c r="Z9" s="247"/>
      <c r="AA9" s="153">
        <v>1</v>
      </c>
      <c r="AB9" s="153">
        <v>1</v>
      </c>
      <c r="AC9" s="153">
        <v>1</v>
      </c>
      <c r="AD9" s="153">
        <v>1</v>
      </c>
      <c r="AE9" s="170">
        <f>SUM(AA9:AD9)</f>
        <v>4</v>
      </c>
      <c r="AF9" s="204" t="s">
        <v>633</v>
      </c>
      <c r="AG9" s="156"/>
    </row>
    <row r="10" spans="1:33" ht="98.25" customHeight="1" x14ac:dyDescent="0.2">
      <c r="A10" s="198"/>
      <c r="B10" s="262"/>
      <c r="C10" s="200" t="s">
        <v>634</v>
      </c>
      <c r="D10" s="201" t="s">
        <v>635</v>
      </c>
      <c r="E10" s="200" t="s">
        <v>636</v>
      </c>
      <c r="F10" s="144" t="s">
        <v>637</v>
      </c>
      <c r="G10" s="144" t="s">
        <v>638</v>
      </c>
      <c r="H10" s="258" t="s">
        <v>639</v>
      </c>
      <c r="I10" s="267" t="s">
        <v>640</v>
      </c>
      <c r="J10" s="223">
        <v>320500200</v>
      </c>
      <c r="K10" s="265" t="s">
        <v>641</v>
      </c>
      <c r="L10" s="165" t="s">
        <v>62</v>
      </c>
      <c r="M10" s="153">
        <v>1</v>
      </c>
      <c r="N10" s="153">
        <v>1</v>
      </c>
      <c r="O10" s="153">
        <v>1</v>
      </c>
      <c r="P10" s="153">
        <v>1</v>
      </c>
      <c r="Q10" s="170">
        <f t="shared" si="0"/>
        <v>4</v>
      </c>
      <c r="R10" s="251" t="s">
        <v>54</v>
      </c>
      <c r="S10" s="259" t="s">
        <v>46</v>
      </c>
      <c r="T10" s="260" t="str">
        <f>VLOOKUP(S10,IMG!$A$1:$B$28,2,FALSE)</f>
        <v xml:space="preserve">No Aplica </v>
      </c>
      <c r="U10" s="259" t="s">
        <v>46</v>
      </c>
      <c r="V10" s="251" t="str">
        <f>VLOOKUP(U10,IEDI!$A$1:$C$15,3,FALSE)</f>
        <v>N.A</v>
      </c>
      <c r="W10" s="260" t="str">
        <f>VLOOKUP(U10,IEDI!$A$1:$C$15,2,FALSE)</f>
        <v>No Aplica</v>
      </c>
      <c r="X10" s="258" t="s">
        <v>642</v>
      </c>
      <c r="Y10" s="261" t="s">
        <v>643</v>
      </c>
      <c r="Z10" s="223" t="s">
        <v>49</v>
      </c>
      <c r="AA10" s="153">
        <v>1</v>
      </c>
      <c r="AB10" s="153">
        <v>1</v>
      </c>
      <c r="AC10" s="153">
        <v>1</v>
      </c>
      <c r="AD10" s="153">
        <v>1</v>
      </c>
      <c r="AE10" s="170">
        <f t="shared" ref="AE10:AE18" si="2">SUM(AA10:AD10)</f>
        <v>4</v>
      </c>
      <c r="AF10" s="204" t="s">
        <v>644</v>
      </c>
      <c r="AG10" s="156"/>
    </row>
    <row r="11" spans="1:33" ht="81" customHeight="1" x14ac:dyDescent="0.2">
      <c r="A11" s="198"/>
      <c r="B11" s="262"/>
      <c r="C11" s="230"/>
      <c r="D11" s="201"/>
      <c r="E11" s="230"/>
      <c r="F11" s="160"/>
      <c r="G11" s="159"/>
      <c r="H11" s="258" t="s">
        <v>645</v>
      </c>
      <c r="I11" s="267" t="s">
        <v>646</v>
      </c>
      <c r="J11" s="223">
        <v>320500200</v>
      </c>
      <c r="K11" s="148" t="s">
        <v>647</v>
      </c>
      <c r="L11" s="165" t="s">
        <v>62</v>
      </c>
      <c r="M11" s="153">
        <v>2</v>
      </c>
      <c r="N11" s="153"/>
      <c r="O11" s="153">
        <v>1</v>
      </c>
      <c r="P11" s="153"/>
      <c r="Q11" s="170">
        <f t="shared" si="0"/>
        <v>3</v>
      </c>
      <c r="R11" s="251" t="s">
        <v>434</v>
      </c>
      <c r="S11" s="259" t="s">
        <v>46</v>
      </c>
      <c r="T11" s="260" t="str">
        <f>VLOOKUP(S11,IMG!$A$1:$B$28,2,FALSE)</f>
        <v xml:space="preserve">No Aplica </v>
      </c>
      <c r="U11" s="259" t="s">
        <v>46</v>
      </c>
      <c r="V11" s="251" t="str">
        <f>VLOOKUP(U11,IEDI!$A$1:$C$15,3,FALSE)</f>
        <v>N.A</v>
      </c>
      <c r="W11" s="260" t="str">
        <f>VLOOKUP(U11,IEDI!$A$1:$C$15,2,FALSE)</f>
        <v>No Aplica</v>
      </c>
      <c r="X11" s="258" t="s">
        <v>648</v>
      </c>
      <c r="Y11" s="267" t="s">
        <v>646</v>
      </c>
      <c r="Z11" s="223" t="s">
        <v>49</v>
      </c>
      <c r="AA11" s="153">
        <v>2</v>
      </c>
      <c r="AB11" s="153">
        <v>2</v>
      </c>
      <c r="AC11" s="153">
        <v>2</v>
      </c>
      <c r="AD11" s="153"/>
      <c r="AE11" s="170">
        <f t="shared" si="2"/>
        <v>6</v>
      </c>
      <c r="AF11" s="265" t="s">
        <v>649</v>
      </c>
      <c r="AG11" s="156"/>
    </row>
    <row r="12" spans="1:33" ht="78.75" customHeight="1" x14ac:dyDescent="0.2">
      <c r="A12" s="198"/>
      <c r="B12" s="262"/>
      <c r="C12" s="230"/>
      <c r="D12" s="201"/>
      <c r="E12" s="230"/>
      <c r="F12" s="160"/>
      <c r="G12" s="159"/>
      <c r="H12" s="268" t="s">
        <v>650</v>
      </c>
      <c r="I12" s="269" t="s">
        <v>651</v>
      </c>
      <c r="J12" s="223">
        <v>320500700</v>
      </c>
      <c r="K12" s="148" t="s">
        <v>652</v>
      </c>
      <c r="L12" s="165" t="s">
        <v>653</v>
      </c>
      <c r="M12" s="153"/>
      <c r="N12" s="153">
        <v>1</v>
      </c>
      <c r="O12" s="153"/>
      <c r="P12" s="153"/>
      <c r="Q12" s="170">
        <f t="shared" si="0"/>
        <v>1</v>
      </c>
      <c r="R12" s="144" t="s">
        <v>44</v>
      </c>
      <c r="S12" s="270" t="s">
        <v>46</v>
      </c>
      <c r="T12" s="144" t="str">
        <f>VLOOKUP(S12,IMG!$A$1:$B$28,2,FALSE)</f>
        <v xml:space="preserve">No Aplica </v>
      </c>
      <c r="U12" s="270" t="s">
        <v>46</v>
      </c>
      <c r="V12" s="144" t="str">
        <f>VLOOKUP(U12,IEDI!$A$1:$C$15,3,FALSE)</f>
        <v>N.A</v>
      </c>
      <c r="W12" s="144" t="str">
        <f>VLOOKUP(U12,IEDI!$A$1:$C$15,2,FALSE)</f>
        <v>No Aplica</v>
      </c>
      <c r="X12" s="268" t="s">
        <v>654</v>
      </c>
      <c r="Y12" s="269" t="s">
        <v>655</v>
      </c>
      <c r="Z12" s="246" t="s">
        <v>49</v>
      </c>
      <c r="AA12" s="153"/>
      <c r="AB12" s="153">
        <v>1</v>
      </c>
      <c r="AC12" s="153"/>
      <c r="AD12" s="153"/>
      <c r="AE12" s="170">
        <f t="shared" si="2"/>
        <v>1</v>
      </c>
      <c r="AF12" s="148" t="s">
        <v>656</v>
      </c>
      <c r="AG12" s="156"/>
    </row>
    <row r="13" spans="1:33" ht="80.25" customHeight="1" x14ac:dyDescent="0.2">
      <c r="A13" s="198"/>
      <c r="B13" s="262"/>
      <c r="C13" s="230"/>
      <c r="D13" s="201"/>
      <c r="E13" s="230"/>
      <c r="F13" s="160"/>
      <c r="G13" s="159"/>
      <c r="H13" s="268"/>
      <c r="I13" s="269"/>
      <c r="J13" s="223">
        <v>320500701</v>
      </c>
      <c r="K13" s="148" t="s">
        <v>657</v>
      </c>
      <c r="L13" s="266" t="s">
        <v>653</v>
      </c>
      <c r="M13" s="153"/>
      <c r="N13" s="153"/>
      <c r="O13" s="153">
        <v>1</v>
      </c>
      <c r="P13" s="153"/>
      <c r="Q13" s="170">
        <f t="shared" si="0"/>
        <v>1</v>
      </c>
      <c r="R13" s="159"/>
      <c r="S13" s="160"/>
      <c r="T13" s="159"/>
      <c r="U13" s="160"/>
      <c r="V13" s="159"/>
      <c r="W13" s="159"/>
      <c r="X13" s="268"/>
      <c r="Y13" s="269"/>
      <c r="Z13" s="271"/>
      <c r="AA13" s="153"/>
      <c r="AB13" s="153"/>
      <c r="AC13" s="153">
        <v>1</v>
      </c>
      <c r="AD13" s="153"/>
      <c r="AE13" s="170">
        <f t="shared" si="2"/>
        <v>1</v>
      </c>
      <c r="AF13" s="148" t="s">
        <v>658</v>
      </c>
      <c r="AG13" s="156"/>
    </row>
    <row r="14" spans="1:33" ht="81" customHeight="1" x14ac:dyDescent="0.2">
      <c r="A14" s="198"/>
      <c r="B14" s="262"/>
      <c r="C14" s="230"/>
      <c r="D14" s="201"/>
      <c r="E14" s="230"/>
      <c r="F14" s="160"/>
      <c r="G14" s="159"/>
      <c r="H14" s="268"/>
      <c r="I14" s="269"/>
      <c r="J14" s="223">
        <v>320500702</v>
      </c>
      <c r="K14" s="148" t="s">
        <v>659</v>
      </c>
      <c r="L14" s="266" t="s">
        <v>653</v>
      </c>
      <c r="M14" s="153"/>
      <c r="N14" s="153"/>
      <c r="O14" s="153"/>
      <c r="P14" s="153"/>
      <c r="Q14" s="170">
        <f t="shared" si="0"/>
        <v>0</v>
      </c>
      <c r="R14" s="192"/>
      <c r="S14" s="193"/>
      <c r="T14" s="192"/>
      <c r="U14" s="193"/>
      <c r="V14" s="192"/>
      <c r="W14" s="192"/>
      <c r="X14" s="268"/>
      <c r="Y14" s="269"/>
      <c r="Z14" s="247"/>
      <c r="AA14" s="153"/>
      <c r="AB14" s="153">
        <v>1</v>
      </c>
      <c r="AC14" s="153">
        <v>1</v>
      </c>
      <c r="AD14" s="153">
        <v>1</v>
      </c>
      <c r="AE14" s="170">
        <f t="shared" si="2"/>
        <v>3</v>
      </c>
      <c r="AF14" s="148" t="s">
        <v>660</v>
      </c>
      <c r="AG14" s="156"/>
    </row>
    <row r="15" spans="1:33" ht="104.25" customHeight="1" x14ac:dyDescent="0.2">
      <c r="A15" s="198"/>
      <c r="B15" s="262"/>
      <c r="C15" s="230"/>
      <c r="D15" s="201"/>
      <c r="E15" s="230"/>
      <c r="F15" s="160"/>
      <c r="G15" s="159"/>
      <c r="H15" s="147" t="s">
        <v>661</v>
      </c>
      <c r="I15" s="150" t="s">
        <v>662</v>
      </c>
      <c r="J15" s="147">
        <v>320502200</v>
      </c>
      <c r="K15" s="164" t="s">
        <v>663</v>
      </c>
      <c r="L15" s="165" t="s">
        <v>409</v>
      </c>
      <c r="M15" s="153"/>
      <c r="N15" s="153">
        <v>1</v>
      </c>
      <c r="O15" s="153"/>
      <c r="P15" s="153">
        <v>1</v>
      </c>
      <c r="Q15" s="170">
        <f t="shared" si="0"/>
        <v>2</v>
      </c>
      <c r="R15" s="251" t="s">
        <v>410</v>
      </c>
      <c r="S15" s="259" t="s">
        <v>46</v>
      </c>
      <c r="T15" s="260" t="str">
        <f>VLOOKUP(S15,IMG!$A$1:$B$28,2,FALSE)</f>
        <v xml:space="preserve">No Aplica </v>
      </c>
      <c r="U15" s="259" t="s">
        <v>46</v>
      </c>
      <c r="V15" s="251" t="str">
        <f>VLOOKUP(U15,IEDI!$A$1:$C$15,3,FALSE)</f>
        <v>N.A</v>
      </c>
      <c r="W15" s="260" t="str">
        <f>VLOOKUP(U15,IEDI!$A$1:$C$15,2,FALSE)</f>
        <v>No Aplica</v>
      </c>
      <c r="X15" s="147" t="s">
        <v>664</v>
      </c>
      <c r="Y15" s="150" t="s">
        <v>662</v>
      </c>
      <c r="Z15" s="223"/>
      <c r="AA15" s="153">
        <v>1</v>
      </c>
      <c r="AB15" s="153"/>
      <c r="AC15" s="153">
        <v>1</v>
      </c>
      <c r="AD15" s="153"/>
      <c r="AE15" s="170">
        <f t="shared" si="2"/>
        <v>2</v>
      </c>
      <c r="AF15" s="204" t="s">
        <v>631</v>
      </c>
      <c r="AG15" s="156"/>
    </row>
    <row r="16" spans="1:33" ht="104.25" customHeight="1" x14ac:dyDescent="0.2">
      <c r="A16" s="198"/>
      <c r="B16" s="262"/>
      <c r="C16" s="230"/>
      <c r="D16" s="201"/>
      <c r="E16" s="230"/>
      <c r="F16" s="160"/>
      <c r="G16" s="159"/>
      <c r="H16" s="258" t="s">
        <v>665</v>
      </c>
      <c r="I16" s="267" t="s">
        <v>666</v>
      </c>
      <c r="J16" s="223">
        <v>320500102</v>
      </c>
      <c r="K16" s="148" t="s">
        <v>632</v>
      </c>
      <c r="L16" s="165" t="s">
        <v>62</v>
      </c>
      <c r="M16" s="153">
        <v>5</v>
      </c>
      <c r="N16" s="153">
        <v>15</v>
      </c>
      <c r="O16" s="153">
        <v>15</v>
      </c>
      <c r="P16" s="153">
        <v>24</v>
      </c>
      <c r="Q16" s="170">
        <f t="shared" si="0"/>
        <v>59</v>
      </c>
      <c r="R16" s="251" t="s">
        <v>54</v>
      </c>
      <c r="S16" s="259" t="s">
        <v>616</v>
      </c>
      <c r="T16" s="260" t="str">
        <f>VLOOKUP(S16,IMG!$A$1:$B$28,2,FALSE)</f>
        <v>Porcentaje de municipios asesorados o asistidos en la inclusión del componente ambiental en los procesos de planificación y ordenamiento territorial, con énfasis en la incorporación de las determinantes ambientales para la revisión y ajuste de los POT</v>
      </c>
      <c r="U16" s="259">
        <v>13</v>
      </c>
      <c r="V16" s="251" t="str">
        <f>VLOOKUP(U16,IEDI!$A$1:$C$15,3,FALSE)</f>
        <v>Eficacia</v>
      </c>
      <c r="W16" s="260" t="str">
        <f>VLOOKUP(U16,IEDI!$A$1:$C$15,2,FALSE)</f>
        <v xml:space="preserve">Porcentaje de municipios con seguimiento de la concertación ambiental en sus documentos de planificación territorial </v>
      </c>
      <c r="X16" s="258" t="s">
        <v>667</v>
      </c>
      <c r="Y16" s="261" t="s">
        <v>666</v>
      </c>
      <c r="Z16" s="156"/>
      <c r="AA16" s="153">
        <v>5</v>
      </c>
      <c r="AB16" s="153">
        <v>15</v>
      </c>
      <c r="AC16" s="153">
        <v>15</v>
      </c>
      <c r="AD16" s="153">
        <v>24</v>
      </c>
      <c r="AE16" s="170">
        <f t="shared" si="2"/>
        <v>59</v>
      </c>
      <c r="AF16" s="204" t="s">
        <v>668</v>
      </c>
      <c r="AG16" s="156"/>
    </row>
    <row r="17" spans="1:33" ht="104.25" customHeight="1" x14ac:dyDescent="0.2">
      <c r="A17" s="198"/>
      <c r="B17" s="262"/>
      <c r="C17" s="230"/>
      <c r="D17" s="201"/>
      <c r="E17" s="230"/>
      <c r="F17" s="160"/>
      <c r="G17" s="159"/>
      <c r="H17" s="272" t="s">
        <v>669</v>
      </c>
      <c r="I17" s="273" t="s">
        <v>670</v>
      </c>
      <c r="J17" s="223">
        <v>320502000</v>
      </c>
      <c r="K17" s="148" t="s">
        <v>671</v>
      </c>
      <c r="L17" s="165" t="s">
        <v>672</v>
      </c>
      <c r="M17" s="153"/>
      <c r="N17" s="153">
        <v>1</v>
      </c>
      <c r="O17" s="153"/>
      <c r="P17" s="153">
        <v>1</v>
      </c>
      <c r="Q17" s="170">
        <f t="shared" si="0"/>
        <v>2</v>
      </c>
      <c r="R17" s="144" t="s">
        <v>44</v>
      </c>
      <c r="S17" s="270" t="s">
        <v>46</v>
      </c>
      <c r="T17" s="144" t="str">
        <f>VLOOKUP(S17,IMG!$A$1:$B$28,2,FALSE)</f>
        <v xml:space="preserve">No Aplica </v>
      </c>
      <c r="U17" s="270" t="s">
        <v>46</v>
      </c>
      <c r="V17" s="144" t="str">
        <f>VLOOKUP(U17,IEDI!$A$1:$C$15,3,FALSE)</f>
        <v>N.A</v>
      </c>
      <c r="W17" s="144" t="str">
        <f>VLOOKUP(U17,IEDI!$A$1:$C$15,2,FALSE)</f>
        <v>No Aplica</v>
      </c>
      <c r="X17" s="272" t="s">
        <v>673</v>
      </c>
      <c r="Y17" s="273" t="s">
        <v>670</v>
      </c>
      <c r="Z17" s="274" t="s">
        <v>49</v>
      </c>
      <c r="AA17" s="153"/>
      <c r="AB17" s="153">
        <v>1</v>
      </c>
      <c r="AC17" s="153"/>
      <c r="AD17" s="153">
        <v>1</v>
      </c>
      <c r="AE17" s="170">
        <f t="shared" si="2"/>
        <v>2</v>
      </c>
      <c r="AF17" s="148" t="s">
        <v>674</v>
      </c>
      <c r="AG17" s="156"/>
    </row>
    <row r="18" spans="1:33" ht="104.25" customHeight="1" x14ac:dyDescent="0.2">
      <c r="A18" s="198"/>
      <c r="B18" s="275"/>
      <c r="C18" s="230"/>
      <c r="D18" s="201"/>
      <c r="E18" s="230"/>
      <c r="F18" s="193"/>
      <c r="G18" s="192"/>
      <c r="H18" s="272"/>
      <c r="I18" s="273"/>
      <c r="J18" s="223">
        <v>320502100</v>
      </c>
      <c r="K18" s="148" t="s">
        <v>675</v>
      </c>
      <c r="L18" s="165" t="s">
        <v>676</v>
      </c>
      <c r="M18" s="153"/>
      <c r="N18" s="153"/>
      <c r="O18" s="153">
        <v>1</v>
      </c>
      <c r="P18" s="153"/>
      <c r="Q18" s="170">
        <f t="shared" si="0"/>
        <v>1</v>
      </c>
      <c r="R18" s="192"/>
      <c r="S18" s="193"/>
      <c r="T18" s="192"/>
      <c r="U18" s="193"/>
      <c r="V18" s="192"/>
      <c r="W18" s="192"/>
      <c r="X18" s="272"/>
      <c r="Y18" s="273"/>
      <c r="Z18" s="276"/>
      <c r="AA18" s="153"/>
      <c r="AB18" s="153"/>
      <c r="AC18" s="153">
        <v>1</v>
      </c>
      <c r="AD18" s="153"/>
      <c r="AE18" s="170">
        <f t="shared" si="2"/>
        <v>1</v>
      </c>
      <c r="AF18" s="148" t="s">
        <v>677</v>
      </c>
      <c r="AG18" s="156"/>
    </row>
  </sheetData>
  <sheetProtection algorithmName="SHA-512" hashValue="ad6AwnPa+oIEQ2yZHOexmiO2QGHUkWkfFJXfM8ujYYiF5dCl4D5P7u6tG40GYeqGTON6JRDz2lfsiwC1TzJUFQ==" saltValue="eGohxLBbXEr9v+756kKsGw==" spinCount="100000" sheet="1" objects="1" scenarios="1"/>
  <mergeCells count="51">
    <mergeCell ref="W17:W18"/>
    <mergeCell ref="X17:X18"/>
    <mergeCell ref="Y17:Y18"/>
    <mergeCell ref="Z17:Z18"/>
    <mergeCell ref="R17:R18"/>
    <mergeCell ref="S17:S18"/>
    <mergeCell ref="T17:T18"/>
    <mergeCell ref="U17:U18"/>
    <mergeCell ref="V17:V18"/>
    <mergeCell ref="X8:X9"/>
    <mergeCell ref="Y8:Y9"/>
    <mergeCell ref="Z8:Z9"/>
    <mergeCell ref="R12:R14"/>
    <mergeCell ref="S12:S14"/>
    <mergeCell ref="T12:T14"/>
    <mergeCell ref="U12:U14"/>
    <mergeCell ref="V12:V14"/>
    <mergeCell ref="W12:W14"/>
    <mergeCell ref="X12:X14"/>
    <mergeCell ref="Y12:Y14"/>
    <mergeCell ref="Z12:Z14"/>
    <mergeCell ref="S3:T3"/>
    <mergeCell ref="U3:W3"/>
    <mergeCell ref="X3:Z3"/>
    <mergeCell ref="AA3:AF3"/>
    <mergeCell ref="A1:Q1"/>
    <mergeCell ref="A2:Q2"/>
    <mergeCell ref="G3:L3"/>
    <mergeCell ref="M3:Q3"/>
    <mergeCell ref="B3:C3"/>
    <mergeCell ref="D3:F3"/>
    <mergeCell ref="A3:A4"/>
    <mergeCell ref="I17:I18"/>
    <mergeCell ref="G10:G18"/>
    <mergeCell ref="H8:H9"/>
    <mergeCell ref="I8:I9"/>
    <mergeCell ref="H12:H14"/>
    <mergeCell ref="I12:I14"/>
    <mergeCell ref="H17:H18"/>
    <mergeCell ref="G7:G9"/>
    <mergeCell ref="D10:D18"/>
    <mergeCell ref="E10:E18"/>
    <mergeCell ref="F7:F9"/>
    <mergeCell ref="E7:E9"/>
    <mergeCell ref="A10:A18"/>
    <mergeCell ref="C10:C18"/>
    <mergeCell ref="B6:B18"/>
    <mergeCell ref="F10:F18"/>
    <mergeCell ref="A7:A9"/>
    <mergeCell ref="C7:C9"/>
    <mergeCell ref="D7:D9"/>
  </mergeCells>
  <dataValidations count="4">
    <dataValidation type="list" allowBlank="1" showInputMessage="1" showErrorMessage="1" sqref="R6:R12 R15:R17" xr:uid="{CE651F7C-CF06-4007-8A24-63B6E0BFD22A}">
      <formula1>"CONVENIOS Y ALIANZAS,MISIONAL - ALIANZAS,COMPRA DE PREDIOS,MISIONAL, CONTRATACIÓN EXTERNA,ALIANZAS"</formula1>
    </dataValidation>
    <dataValidation type="list" allowBlank="1" showInputMessage="1" showErrorMessage="1" sqref="S6:S12 S15:S17" xr:uid="{868733B4-3866-426B-88E4-FF46C4BDB982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U6:U12 U15:U17" xr:uid="{53788E10-0C4E-4FDF-B4D8-7CFBA25BFD5B}">
      <formula1>"1,2,3,4,5,6,7,8,9,10,11,12,13,14,N.A"</formula1>
    </dataValidation>
    <dataValidation type="list" allowBlank="1" showInputMessage="1" showErrorMessage="1" sqref="Z10:Z12 Z6:Z8 Z15" xr:uid="{40C5DB99-B3A4-4B94-B1BF-1D4E1A369C67}">
      <formula1>"PGOF - TALLER COMUNITARIO,DRMI,POMCAS,PGOF,PORH,REGLAMENTACIÓN,TALLER COMUNITARIO,RONDA HÍDRICA"</formula1>
    </dataValidation>
  </dataValidations>
  <pageMargins left="0.51181102362204722" right="0.51181102362204722" top="0.74803149606299213" bottom="0.74803149606299213" header="0.31496062992125984" footer="0.31496062992125984"/>
  <pageSetup paperSize="258" scale="21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1"/>
  <sheetViews>
    <sheetView view="pageBreakPreview" topLeftCell="R1" zoomScale="60" zoomScaleNormal="82" workbookViewId="0">
      <pane ySplit="4" topLeftCell="A27" activePane="bottomLeft" state="frozen"/>
      <selection pane="bottomLeft" activeCell="W29" sqref="W29"/>
    </sheetView>
  </sheetViews>
  <sheetFormatPr baseColWidth="10" defaultColWidth="11.42578125" defaultRowHeight="12.75" x14ac:dyDescent="0.2"/>
  <cols>
    <col min="1" max="1" width="18" style="127" customWidth="1"/>
    <col min="2" max="2" width="10.85546875" style="127" customWidth="1"/>
    <col min="3" max="3" width="39" style="127" customWidth="1"/>
    <col min="4" max="4" width="10.7109375" style="127" hidden="1" customWidth="1"/>
    <col min="5" max="5" width="31.28515625" style="127" hidden="1" customWidth="1"/>
    <col min="6" max="6" width="24" style="127" hidden="1" customWidth="1"/>
    <col min="7" max="7" width="25.140625" style="127" customWidth="1"/>
    <col min="8" max="8" width="16.140625" style="127" customWidth="1"/>
    <col min="9" max="9" width="53.28515625" style="127" customWidth="1"/>
    <col min="10" max="10" width="17.42578125" style="127" customWidth="1"/>
    <col min="11" max="11" width="55" style="127" customWidth="1"/>
    <col min="12" max="12" width="17.140625" style="127" customWidth="1"/>
    <col min="13" max="17" width="11.42578125" style="127" customWidth="1"/>
    <col min="18" max="18" width="23.42578125" style="127" customWidth="1"/>
    <col min="19" max="19" width="11.28515625" style="127" customWidth="1"/>
    <col min="20" max="20" width="56.7109375" style="127" customWidth="1"/>
    <col min="21" max="21" width="11.28515625" style="127" customWidth="1"/>
    <col min="22" max="22" width="11.5703125" style="127" customWidth="1"/>
    <col min="23" max="23" width="42.5703125" style="127" customWidth="1"/>
    <col min="24" max="24" width="12.85546875" style="127" customWidth="1"/>
    <col min="25" max="25" width="67.7109375" style="127" customWidth="1"/>
    <col min="26" max="26" width="30.85546875" style="127" customWidth="1"/>
    <col min="27" max="31" width="11.28515625" style="127" customWidth="1"/>
    <col min="32" max="32" width="33.5703125" style="127" customWidth="1"/>
    <col min="33" max="34" width="35.140625" style="127" customWidth="1"/>
    <col min="35" max="16384" width="11.42578125" style="127"/>
  </cols>
  <sheetData>
    <row r="1" spans="1:33" ht="39" customHeight="1" x14ac:dyDescent="0.2">
      <c r="A1" s="210" t="s">
        <v>731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6" customHeight="1" x14ac:dyDescent="0.2">
      <c r="A2" s="211" t="s">
        <v>479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8.5" customHeight="1" x14ac:dyDescent="0.25">
      <c r="A3" s="287" t="s">
        <v>2</v>
      </c>
      <c r="B3" s="213" t="s">
        <v>732</v>
      </c>
      <c r="C3" s="213"/>
      <c r="D3" s="214" t="s">
        <v>4</v>
      </c>
      <c r="E3" s="214"/>
      <c r="F3" s="214"/>
      <c r="G3" s="288" t="s">
        <v>5</v>
      </c>
      <c r="H3" s="289"/>
      <c r="I3" s="289"/>
      <c r="J3" s="289"/>
      <c r="K3" s="289"/>
      <c r="L3" s="289"/>
      <c r="M3" s="290" t="s">
        <v>607</v>
      </c>
      <c r="N3" s="290"/>
      <c r="O3" s="290"/>
      <c r="P3" s="290"/>
      <c r="Q3" s="290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111.75" customHeight="1" x14ac:dyDescent="0.2">
      <c r="A4" s="287"/>
      <c r="B4" s="25" t="s">
        <v>481</v>
      </c>
      <c r="C4" s="26" t="s">
        <v>12</v>
      </c>
      <c r="D4" s="25" t="s">
        <v>13</v>
      </c>
      <c r="E4" s="26" t="s">
        <v>14</v>
      </c>
      <c r="F4" s="26" t="s">
        <v>12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91" t="s">
        <v>296</v>
      </c>
      <c r="M4" s="292">
        <v>2024</v>
      </c>
      <c r="N4" s="292">
        <v>2025</v>
      </c>
      <c r="O4" s="292">
        <v>2026</v>
      </c>
      <c r="P4" s="292">
        <v>2027</v>
      </c>
      <c r="Q4" s="292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9" customHeight="1" x14ac:dyDescent="0.2">
      <c r="A5" s="293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5"/>
      <c r="AG5" s="141"/>
    </row>
    <row r="6" spans="1:33" ht="87.75" customHeight="1" x14ac:dyDescent="0.2">
      <c r="A6" s="200"/>
      <c r="B6" s="199" t="s">
        <v>297</v>
      </c>
      <c r="C6" s="144" t="s">
        <v>733</v>
      </c>
      <c r="D6" s="199" t="s">
        <v>635</v>
      </c>
      <c r="E6" s="200" t="s">
        <v>734</v>
      </c>
      <c r="F6" s="200" t="s">
        <v>735</v>
      </c>
      <c r="G6" s="200" t="s">
        <v>736</v>
      </c>
      <c r="H6" s="147" t="s">
        <v>737</v>
      </c>
      <c r="I6" s="164" t="s">
        <v>738</v>
      </c>
      <c r="J6" s="147">
        <v>320601104</v>
      </c>
      <c r="K6" s="164" t="s">
        <v>739</v>
      </c>
      <c r="L6" s="165" t="s">
        <v>62</v>
      </c>
      <c r="M6" s="153">
        <v>1</v>
      </c>
      <c r="N6" s="153"/>
      <c r="O6" s="153"/>
      <c r="P6" s="153"/>
      <c r="Q6" s="170">
        <f>SUM(M6:P6)</f>
        <v>1</v>
      </c>
      <c r="R6" s="251" t="s">
        <v>44</v>
      </c>
      <c r="S6" s="259" t="s">
        <v>46</v>
      </c>
      <c r="T6" s="260" t="str">
        <f>VLOOKUP(S6,IMG!$A$1:$B$28,2,FALSE)</f>
        <v xml:space="preserve">No Aplica </v>
      </c>
      <c r="U6" s="259" t="s">
        <v>46</v>
      </c>
      <c r="V6" s="251" t="str">
        <f>VLOOKUP(U6,IEDI!$A$1:$C$15,3,FALSE)</f>
        <v>N.A</v>
      </c>
      <c r="W6" s="260" t="str">
        <f>VLOOKUP(U6,IEDI!$A$1:$C$15,2,FALSE)</f>
        <v>No Aplica</v>
      </c>
      <c r="X6" s="147" t="s">
        <v>740</v>
      </c>
      <c r="Y6" s="164" t="s">
        <v>738</v>
      </c>
      <c r="Z6" s="296"/>
      <c r="AA6" s="153">
        <v>1</v>
      </c>
      <c r="AB6" s="153"/>
      <c r="AC6" s="153"/>
      <c r="AD6" s="153"/>
      <c r="AE6" s="170">
        <f>SUM(AA6:AD6)</f>
        <v>1</v>
      </c>
      <c r="AF6" s="204" t="s">
        <v>64</v>
      </c>
      <c r="AG6" s="156"/>
    </row>
    <row r="7" spans="1:33" ht="133.5" customHeight="1" x14ac:dyDescent="0.2">
      <c r="A7" s="200"/>
      <c r="B7" s="199"/>
      <c r="C7" s="159"/>
      <c r="D7" s="199"/>
      <c r="E7" s="200"/>
      <c r="F7" s="200"/>
      <c r="G7" s="200"/>
      <c r="H7" s="147" t="s">
        <v>741</v>
      </c>
      <c r="I7" s="164" t="s">
        <v>742</v>
      </c>
      <c r="J7" s="147">
        <v>320601105</v>
      </c>
      <c r="K7" s="164" t="s">
        <v>743</v>
      </c>
      <c r="L7" s="266" t="s">
        <v>62</v>
      </c>
      <c r="M7" s="153"/>
      <c r="N7" s="153"/>
      <c r="O7" s="153"/>
      <c r="P7" s="153">
        <v>1</v>
      </c>
      <c r="Q7" s="170">
        <f t="shared" ref="Q7:Q31" si="0">SUM(M7:P7)</f>
        <v>1</v>
      </c>
      <c r="R7" s="251" t="s">
        <v>410</v>
      </c>
      <c r="S7" s="259" t="s">
        <v>46</v>
      </c>
      <c r="T7" s="260" t="str">
        <f>VLOOKUP(S7,IMG!$A$1:$B$28,2,FALSE)</f>
        <v xml:space="preserve">No Aplica </v>
      </c>
      <c r="U7" s="259" t="s">
        <v>46</v>
      </c>
      <c r="V7" s="251" t="str">
        <f>VLOOKUP(U7,IEDI!$A$1:$C$15,3,FALSE)</f>
        <v>N.A</v>
      </c>
      <c r="W7" s="260" t="str">
        <f>VLOOKUP(U7,IEDI!$A$1:$C$15,2,FALSE)</f>
        <v>No Aplica</v>
      </c>
      <c r="X7" s="147" t="s">
        <v>744</v>
      </c>
      <c r="Y7" s="164" t="s">
        <v>745</v>
      </c>
      <c r="Z7" s="296"/>
      <c r="AA7" s="153"/>
      <c r="AB7" s="153"/>
      <c r="AC7" s="153"/>
      <c r="AD7" s="153">
        <v>1</v>
      </c>
      <c r="AE7" s="170">
        <f t="shared" ref="AE7:AE31" si="1">SUM(AA7:AD7)</f>
        <v>1</v>
      </c>
      <c r="AF7" s="204" t="s">
        <v>691</v>
      </c>
      <c r="AG7" s="156"/>
    </row>
    <row r="8" spans="1:33" ht="90" customHeight="1" x14ac:dyDescent="0.2">
      <c r="A8" s="200"/>
      <c r="B8" s="199"/>
      <c r="C8" s="159"/>
      <c r="D8" s="199"/>
      <c r="E8" s="200"/>
      <c r="F8" s="200"/>
      <c r="G8" s="200"/>
      <c r="H8" s="147" t="s">
        <v>746</v>
      </c>
      <c r="I8" s="164" t="s">
        <v>747</v>
      </c>
      <c r="J8" s="147">
        <v>320600301</v>
      </c>
      <c r="K8" s="164" t="s">
        <v>748</v>
      </c>
      <c r="L8" s="165" t="s">
        <v>198</v>
      </c>
      <c r="M8" s="153"/>
      <c r="N8" s="153">
        <v>1</v>
      </c>
      <c r="O8" s="153"/>
      <c r="P8" s="153"/>
      <c r="Q8" s="170">
        <f t="shared" si="0"/>
        <v>1</v>
      </c>
      <c r="R8" s="251" t="s">
        <v>44</v>
      </c>
      <c r="S8" s="259" t="s">
        <v>46</v>
      </c>
      <c r="T8" s="260" t="str">
        <f>VLOOKUP(S8,IMG!$A$1:$B$28,2,FALSE)</f>
        <v xml:space="preserve">No Aplica </v>
      </c>
      <c r="U8" s="259" t="s">
        <v>46</v>
      </c>
      <c r="V8" s="251" t="str">
        <f>VLOOKUP(U8,IEDI!$A$1:$C$15,3,FALSE)</f>
        <v>N.A</v>
      </c>
      <c r="W8" s="260" t="str">
        <f>VLOOKUP(U8,IEDI!$A$1:$C$15,2,FALSE)</f>
        <v>No Aplica</v>
      </c>
      <c r="X8" s="297" t="s">
        <v>749</v>
      </c>
      <c r="Y8" s="164" t="s">
        <v>750</v>
      </c>
      <c r="Z8" s="296"/>
      <c r="AA8" s="153"/>
      <c r="AB8" s="153">
        <v>1</v>
      </c>
      <c r="AC8" s="153"/>
      <c r="AD8" s="153"/>
      <c r="AE8" s="170">
        <f t="shared" si="1"/>
        <v>1</v>
      </c>
      <c r="AF8" s="204" t="s">
        <v>198</v>
      </c>
      <c r="AG8" s="156"/>
    </row>
    <row r="9" spans="1:33" ht="88.5" customHeight="1" x14ac:dyDescent="0.2">
      <c r="A9" s="200"/>
      <c r="B9" s="199"/>
      <c r="C9" s="159"/>
      <c r="D9" s="199"/>
      <c r="E9" s="200"/>
      <c r="F9" s="200"/>
      <c r="G9" s="200"/>
      <c r="H9" s="172" t="s">
        <v>751</v>
      </c>
      <c r="I9" s="173" t="s">
        <v>752</v>
      </c>
      <c r="J9" s="147">
        <v>320601300</v>
      </c>
      <c r="K9" s="164" t="s">
        <v>753</v>
      </c>
      <c r="L9" s="165" t="s">
        <v>313</v>
      </c>
      <c r="M9" s="153"/>
      <c r="N9" s="153">
        <v>4</v>
      </c>
      <c r="O9" s="153"/>
      <c r="P9" s="153">
        <v>4</v>
      </c>
      <c r="Q9" s="170">
        <f t="shared" si="0"/>
        <v>8</v>
      </c>
      <c r="R9" s="251" t="s">
        <v>434</v>
      </c>
      <c r="S9" s="259" t="s">
        <v>46</v>
      </c>
      <c r="T9" s="260" t="str">
        <f>VLOOKUP(S9,IMG!$A$1:$B$28,2,FALSE)</f>
        <v xml:space="preserve">No Aplica </v>
      </c>
      <c r="U9" s="259" t="s">
        <v>46</v>
      </c>
      <c r="V9" s="251" t="str">
        <f>VLOOKUP(U9,IEDI!$A$1:$C$15,3,FALSE)</f>
        <v>N.A</v>
      </c>
      <c r="W9" s="260" t="str">
        <f>VLOOKUP(U9,IEDI!$A$1:$C$15,2,FALSE)</f>
        <v>No Aplica</v>
      </c>
      <c r="X9" s="298" t="s">
        <v>754</v>
      </c>
      <c r="Y9" s="246" t="s">
        <v>755</v>
      </c>
      <c r="Z9" s="270"/>
      <c r="AA9" s="153"/>
      <c r="AB9" s="153">
        <v>4</v>
      </c>
      <c r="AC9" s="153"/>
      <c r="AD9" s="153">
        <v>4</v>
      </c>
      <c r="AE9" s="170">
        <f t="shared" si="1"/>
        <v>8</v>
      </c>
      <c r="AF9" s="204" t="s">
        <v>756</v>
      </c>
      <c r="AG9" s="156"/>
    </row>
    <row r="10" spans="1:33" ht="98.25" customHeight="1" x14ac:dyDescent="0.2">
      <c r="A10" s="200"/>
      <c r="B10" s="199"/>
      <c r="C10" s="159"/>
      <c r="D10" s="199"/>
      <c r="E10" s="200"/>
      <c r="F10" s="200"/>
      <c r="G10" s="200"/>
      <c r="H10" s="172"/>
      <c r="I10" s="173"/>
      <c r="J10" s="147">
        <v>320601200</v>
      </c>
      <c r="K10" s="164" t="s">
        <v>757</v>
      </c>
      <c r="L10" s="165" t="s">
        <v>758</v>
      </c>
      <c r="M10" s="153">
        <v>1</v>
      </c>
      <c r="N10" s="153"/>
      <c r="O10" s="153"/>
      <c r="P10" s="153"/>
      <c r="Q10" s="170">
        <f t="shared" si="0"/>
        <v>1</v>
      </c>
      <c r="R10" s="251" t="s">
        <v>54</v>
      </c>
      <c r="S10" s="259" t="s">
        <v>46</v>
      </c>
      <c r="T10" s="260" t="str">
        <f>VLOOKUP(S10,IMG!$A$1:$B$28,2,FALSE)</f>
        <v xml:space="preserve">No Aplica </v>
      </c>
      <c r="U10" s="259" t="s">
        <v>46</v>
      </c>
      <c r="V10" s="251" t="str">
        <f>VLOOKUP(U10,IEDI!$A$1:$C$15,3,FALSE)</f>
        <v>N.A</v>
      </c>
      <c r="W10" s="260" t="str">
        <f>VLOOKUP(U10,IEDI!$A$1:$C$15,2,FALSE)</f>
        <v>No Aplica</v>
      </c>
      <c r="X10" s="299"/>
      <c r="Y10" s="271"/>
      <c r="Z10" s="160"/>
      <c r="AA10" s="153">
        <v>1</v>
      </c>
      <c r="AB10" s="153"/>
      <c r="AC10" s="153"/>
      <c r="AD10" s="153"/>
      <c r="AE10" s="170">
        <f t="shared" si="1"/>
        <v>1</v>
      </c>
      <c r="AF10" s="204" t="s">
        <v>759</v>
      </c>
      <c r="AG10" s="156"/>
    </row>
    <row r="11" spans="1:33" ht="81" customHeight="1" x14ac:dyDescent="0.2">
      <c r="A11" s="200"/>
      <c r="B11" s="199"/>
      <c r="C11" s="159"/>
      <c r="D11" s="199"/>
      <c r="E11" s="200"/>
      <c r="F11" s="200"/>
      <c r="G11" s="200"/>
      <c r="H11" s="172"/>
      <c r="I11" s="173"/>
      <c r="J11" s="147">
        <v>320601600</v>
      </c>
      <c r="K11" s="164" t="s">
        <v>760</v>
      </c>
      <c r="L11" s="165" t="s">
        <v>761</v>
      </c>
      <c r="M11" s="153">
        <v>40</v>
      </c>
      <c r="N11" s="153">
        <v>50</v>
      </c>
      <c r="O11" s="153">
        <v>50</v>
      </c>
      <c r="P11" s="153">
        <v>50</v>
      </c>
      <c r="Q11" s="170">
        <f t="shared" si="0"/>
        <v>190</v>
      </c>
      <c r="R11" s="251" t="s">
        <v>434</v>
      </c>
      <c r="S11" s="259" t="s">
        <v>46</v>
      </c>
      <c r="T11" s="260" t="str">
        <f>VLOOKUP(S11,IMG!$A$1:$B$28,2,FALSE)</f>
        <v xml:space="preserve">No Aplica </v>
      </c>
      <c r="U11" s="259" t="s">
        <v>46</v>
      </c>
      <c r="V11" s="251" t="str">
        <f>VLOOKUP(U11,IEDI!$A$1:$C$15,3,FALSE)</f>
        <v>N.A</v>
      </c>
      <c r="W11" s="260" t="str">
        <f>VLOOKUP(U11,IEDI!$A$1:$C$15,2,FALSE)</f>
        <v>No Aplica</v>
      </c>
      <c r="X11" s="300"/>
      <c r="Y11" s="247"/>
      <c r="Z11" s="193"/>
      <c r="AA11" s="153">
        <v>40</v>
      </c>
      <c r="AB11" s="153">
        <v>50</v>
      </c>
      <c r="AC11" s="153">
        <v>50</v>
      </c>
      <c r="AD11" s="153">
        <v>50</v>
      </c>
      <c r="AE11" s="170">
        <f t="shared" si="1"/>
        <v>190</v>
      </c>
      <c r="AF11" s="265" t="s">
        <v>761</v>
      </c>
      <c r="AG11" s="156"/>
    </row>
    <row r="12" spans="1:33" ht="78.75" customHeight="1" x14ac:dyDescent="0.2">
      <c r="A12" s="200"/>
      <c r="B12" s="199"/>
      <c r="C12" s="159"/>
      <c r="D12" s="199"/>
      <c r="E12" s="200"/>
      <c r="F12" s="200"/>
      <c r="G12" s="200"/>
      <c r="H12" s="172" t="s">
        <v>762</v>
      </c>
      <c r="I12" s="173" t="s">
        <v>763</v>
      </c>
      <c r="J12" s="147">
        <v>320600100</v>
      </c>
      <c r="K12" s="164" t="s">
        <v>764</v>
      </c>
      <c r="L12" s="165" t="s">
        <v>62</v>
      </c>
      <c r="M12" s="153"/>
      <c r="N12" s="153"/>
      <c r="O12" s="153">
        <v>1</v>
      </c>
      <c r="P12" s="153"/>
      <c r="Q12" s="170">
        <f t="shared" si="0"/>
        <v>1</v>
      </c>
      <c r="R12" s="251" t="s">
        <v>54</v>
      </c>
      <c r="S12" s="259" t="s">
        <v>765</v>
      </c>
      <c r="T12" s="252" t="str">
        <f>VLOOKUP(S12,IMG!$A$1:$B$28,2,FALSE)</f>
        <v>Porcentaje de entes territoriales asesorados en la incorporación, planificación y ejecución de acciones relacionadas con cambio climático en el marco de los instrumentos de planificación territorial</v>
      </c>
      <c r="U12" s="259" t="s">
        <v>46</v>
      </c>
      <c r="V12" s="251" t="str">
        <f>VLOOKUP(U12,IEDI!$A$1:$C$15,3,FALSE)</f>
        <v>N.A</v>
      </c>
      <c r="W12" s="260" t="str">
        <f>VLOOKUP(U12,IEDI!$A$1:$C$15,2,FALSE)</f>
        <v>No Aplica</v>
      </c>
      <c r="X12" s="172" t="s">
        <v>766</v>
      </c>
      <c r="Y12" s="173" t="s">
        <v>763</v>
      </c>
      <c r="Z12" s="270"/>
      <c r="AA12" s="153"/>
      <c r="AB12" s="153"/>
      <c r="AC12" s="153">
        <v>1</v>
      </c>
      <c r="AD12" s="153"/>
      <c r="AE12" s="170">
        <f t="shared" si="1"/>
        <v>1</v>
      </c>
      <c r="AF12" s="148" t="s">
        <v>767</v>
      </c>
      <c r="AG12" s="156"/>
    </row>
    <row r="13" spans="1:33" ht="80.25" customHeight="1" x14ac:dyDescent="0.2">
      <c r="A13" s="200"/>
      <c r="B13" s="199"/>
      <c r="C13" s="159"/>
      <c r="D13" s="199"/>
      <c r="E13" s="200"/>
      <c r="F13" s="200"/>
      <c r="G13" s="200"/>
      <c r="H13" s="172"/>
      <c r="I13" s="173"/>
      <c r="J13" s="147">
        <v>320600702</v>
      </c>
      <c r="K13" s="164" t="s">
        <v>768</v>
      </c>
      <c r="L13" s="165" t="s">
        <v>769</v>
      </c>
      <c r="M13" s="153">
        <v>1</v>
      </c>
      <c r="N13" s="153">
        <v>1</v>
      </c>
      <c r="O13" s="153">
        <v>1</v>
      </c>
      <c r="P13" s="153">
        <v>1</v>
      </c>
      <c r="Q13" s="170">
        <f t="shared" si="0"/>
        <v>4</v>
      </c>
      <c r="R13" s="251" t="s">
        <v>54</v>
      </c>
      <c r="S13" s="259" t="s">
        <v>765</v>
      </c>
      <c r="T13" s="252" t="str">
        <f>VLOOKUP(S13,IMG!$A$1:$B$28,2,FALSE)</f>
        <v>Porcentaje de entes territoriales asesorados en la incorporación, planificación y ejecución de acciones relacionadas con cambio climático en el marco de los instrumentos de planificación territorial</v>
      </c>
      <c r="U13" s="259" t="s">
        <v>46</v>
      </c>
      <c r="V13" s="251" t="str">
        <f>VLOOKUP(U13,IEDI!$A$1:$C$15,3,FALSE)</f>
        <v>N.A</v>
      </c>
      <c r="W13" s="260" t="str">
        <f>VLOOKUP(U13,IEDI!$A$1:$C$15,2,FALSE)</f>
        <v>No Aplica</v>
      </c>
      <c r="X13" s="172"/>
      <c r="Y13" s="173"/>
      <c r="Z13" s="193"/>
      <c r="AA13" s="153">
        <v>1</v>
      </c>
      <c r="AB13" s="153">
        <v>1</v>
      </c>
      <c r="AC13" s="153">
        <v>1</v>
      </c>
      <c r="AD13" s="153">
        <v>1</v>
      </c>
      <c r="AE13" s="170">
        <f t="shared" si="1"/>
        <v>4</v>
      </c>
      <c r="AF13" s="148" t="s">
        <v>770</v>
      </c>
      <c r="AG13" s="156"/>
    </row>
    <row r="14" spans="1:33" ht="81" customHeight="1" x14ac:dyDescent="0.2">
      <c r="A14" s="200"/>
      <c r="B14" s="199"/>
      <c r="C14" s="159"/>
      <c r="D14" s="199"/>
      <c r="E14" s="200"/>
      <c r="F14" s="200"/>
      <c r="G14" s="200"/>
      <c r="H14" s="172" t="s">
        <v>771</v>
      </c>
      <c r="I14" s="173" t="s">
        <v>772</v>
      </c>
      <c r="J14" s="147">
        <v>320600700</v>
      </c>
      <c r="K14" s="164" t="s">
        <v>773</v>
      </c>
      <c r="L14" s="165" t="s">
        <v>769</v>
      </c>
      <c r="M14" s="153">
        <v>1</v>
      </c>
      <c r="N14" s="153">
        <v>1</v>
      </c>
      <c r="O14" s="153">
        <v>1</v>
      </c>
      <c r="P14" s="153">
        <v>1</v>
      </c>
      <c r="Q14" s="170">
        <f t="shared" si="0"/>
        <v>4</v>
      </c>
      <c r="R14" s="144" t="s">
        <v>54</v>
      </c>
      <c r="S14" s="270" t="s">
        <v>765</v>
      </c>
      <c r="T14" s="301" t="str">
        <f>VLOOKUP(S14,IMG!$A$1:$B$28,2,FALSE)</f>
        <v>Porcentaje de entes territoriales asesorados en la incorporación, planificación y ejecución de acciones relacionadas con cambio climático en el marco de los instrumentos de planificación territorial</v>
      </c>
      <c r="U14" s="270" t="s">
        <v>46</v>
      </c>
      <c r="V14" s="144" t="str">
        <f>VLOOKUP(U14,IEDI!$A$1:$C$15,3,FALSE)</f>
        <v>N.A</v>
      </c>
      <c r="W14" s="302" t="str">
        <f>VLOOKUP(U14,IEDI!$A$1:$C$15,2,FALSE)</f>
        <v>No Aplica</v>
      </c>
      <c r="X14" s="172" t="s">
        <v>771</v>
      </c>
      <c r="Y14" s="173" t="s">
        <v>772</v>
      </c>
      <c r="Z14" s="270"/>
      <c r="AA14" s="153">
        <v>1</v>
      </c>
      <c r="AB14" s="153">
        <v>1</v>
      </c>
      <c r="AC14" s="153">
        <v>1</v>
      </c>
      <c r="AD14" s="153">
        <v>1</v>
      </c>
      <c r="AE14" s="170">
        <f t="shared" si="1"/>
        <v>4</v>
      </c>
      <c r="AF14" s="165" t="s">
        <v>769</v>
      </c>
      <c r="AG14" s="156"/>
    </row>
    <row r="15" spans="1:33" ht="104.25" customHeight="1" x14ac:dyDescent="0.2">
      <c r="A15" s="200"/>
      <c r="B15" s="199"/>
      <c r="C15" s="159"/>
      <c r="D15" s="199"/>
      <c r="E15" s="200"/>
      <c r="F15" s="200"/>
      <c r="G15" s="200"/>
      <c r="H15" s="172"/>
      <c r="I15" s="173"/>
      <c r="J15" s="147">
        <v>320600701</v>
      </c>
      <c r="K15" s="164" t="s">
        <v>774</v>
      </c>
      <c r="L15" s="266" t="s">
        <v>769</v>
      </c>
      <c r="M15" s="153">
        <v>1</v>
      </c>
      <c r="N15" s="153">
        <v>1</v>
      </c>
      <c r="O15" s="153">
        <v>1</v>
      </c>
      <c r="P15" s="153">
        <v>1</v>
      </c>
      <c r="Q15" s="170">
        <f t="shared" si="0"/>
        <v>4</v>
      </c>
      <c r="R15" s="192"/>
      <c r="S15" s="193"/>
      <c r="T15" s="303"/>
      <c r="U15" s="193"/>
      <c r="V15" s="192"/>
      <c r="W15" s="304"/>
      <c r="X15" s="172"/>
      <c r="Y15" s="173"/>
      <c r="Z15" s="193"/>
      <c r="AA15" s="153">
        <v>1</v>
      </c>
      <c r="AB15" s="153">
        <v>1</v>
      </c>
      <c r="AC15" s="153">
        <v>1</v>
      </c>
      <c r="AD15" s="153">
        <v>1</v>
      </c>
      <c r="AE15" s="170">
        <f t="shared" si="1"/>
        <v>4</v>
      </c>
      <c r="AF15" s="266" t="s">
        <v>769</v>
      </c>
      <c r="AG15" s="156"/>
    </row>
    <row r="16" spans="1:33" ht="104.25" customHeight="1" x14ac:dyDescent="0.2">
      <c r="A16" s="200"/>
      <c r="B16" s="199"/>
      <c r="C16" s="159"/>
      <c r="D16" s="199"/>
      <c r="E16" s="200"/>
      <c r="F16" s="200"/>
      <c r="G16" s="200"/>
      <c r="H16" s="147" t="s">
        <v>775</v>
      </c>
      <c r="I16" s="164" t="s">
        <v>776</v>
      </c>
      <c r="J16" s="147">
        <v>320600300</v>
      </c>
      <c r="K16" s="164" t="s">
        <v>777</v>
      </c>
      <c r="L16" s="165" t="s">
        <v>198</v>
      </c>
      <c r="M16" s="153">
        <v>1</v>
      </c>
      <c r="N16" s="153">
        <v>1</v>
      </c>
      <c r="O16" s="153">
        <v>1</v>
      </c>
      <c r="P16" s="153"/>
      <c r="Q16" s="170">
        <f t="shared" si="0"/>
        <v>3</v>
      </c>
      <c r="R16" s="251" t="s">
        <v>434</v>
      </c>
      <c r="S16" s="259" t="s">
        <v>46</v>
      </c>
      <c r="T16" s="260" t="str">
        <f>VLOOKUP(S16,IMG!$A$1:$B$28,2,FALSE)</f>
        <v xml:space="preserve">No Aplica </v>
      </c>
      <c r="U16" s="259" t="s">
        <v>46</v>
      </c>
      <c r="V16" s="251" t="str">
        <f>VLOOKUP(U16,IEDI!$A$1:$C$15,3,FALSE)</f>
        <v>N.A</v>
      </c>
      <c r="W16" s="260" t="str">
        <f>VLOOKUP(U16,IEDI!$A$1:$C$15,2,FALSE)</f>
        <v>No Aplica</v>
      </c>
      <c r="X16" s="258" t="s">
        <v>778</v>
      </c>
      <c r="Y16" s="267" t="s">
        <v>779</v>
      </c>
      <c r="Z16" s="296"/>
      <c r="AA16" s="153">
        <v>1</v>
      </c>
      <c r="AB16" s="153">
        <v>1</v>
      </c>
      <c r="AC16" s="153">
        <v>1</v>
      </c>
      <c r="AD16" s="153"/>
      <c r="AE16" s="170">
        <f t="shared" si="1"/>
        <v>3</v>
      </c>
      <c r="AF16" s="204" t="s">
        <v>780</v>
      </c>
      <c r="AG16" s="156"/>
    </row>
    <row r="17" spans="1:33" ht="104.25" customHeight="1" x14ac:dyDescent="0.2">
      <c r="A17" s="200"/>
      <c r="B17" s="199"/>
      <c r="C17" s="159"/>
      <c r="D17" s="199"/>
      <c r="E17" s="200"/>
      <c r="F17" s="200"/>
      <c r="G17" s="200"/>
      <c r="H17" s="172" t="s">
        <v>781</v>
      </c>
      <c r="I17" s="173" t="s">
        <v>782</v>
      </c>
      <c r="J17" s="147">
        <v>320601104</v>
      </c>
      <c r="K17" s="164" t="s">
        <v>739</v>
      </c>
      <c r="L17" s="165" t="s">
        <v>62</v>
      </c>
      <c r="M17" s="153"/>
      <c r="N17" s="153"/>
      <c r="O17" s="153">
        <v>3</v>
      </c>
      <c r="P17" s="153"/>
      <c r="Q17" s="170">
        <f t="shared" si="0"/>
        <v>3</v>
      </c>
      <c r="R17" s="144" t="s">
        <v>44</v>
      </c>
      <c r="S17" s="270" t="s">
        <v>46</v>
      </c>
      <c r="T17" s="144" t="str">
        <f>VLOOKUP(S17,IMG!$A$1:$B$28,2,FALSE)</f>
        <v xml:space="preserve">No Aplica </v>
      </c>
      <c r="U17" s="270" t="s">
        <v>46</v>
      </c>
      <c r="V17" s="144" t="str">
        <f>VLOOKUP(U17,IEDI!$A$1:$C$15,3,FALSE)</f>
        <v>N.A</v>
      </c>
      <c r="W17" s="144" t="str">
        <f>VLOOKUP(U17,IEDI!$A$1:$C$15,2,FALSE)</f>
        <v>No Aplica</v>
      </c>
      <c r="X17" s="172" t="s">
        <v>783</v>
      </c>
      <c r="Y17" s="173" t="s">
        <v>782</v>
      </c>
      <c r="Z17" s="270"/>
      <c r="AA17" s="153"/>
      <c r="AB17" s="153"/>
      <c r="AC17" s="153">
        <v>3</v>
      </c>
      <c r="AD17" s="153"/>
      <c r="AE17" s="170">
        <f t="shared" si="1"/>
        <v>3</v>
      </c>
      <c r="AF17" s="148" t="s">
        <v>784</v>
      </c>
      <c r="AG17" s="156"/>
    </row>
    <row r="18" spans="1:33" ht="104.25" customHeight="1" x14ac:dyDescent="0.2">
      <c r="A18" s="200"/>
      <c r="B18" s="199"/>
      <c r="C18" s="159"/>
      <c r="D18" s="199"/>
      <c r="E18" s="200"/>
      <c r="F18" s="200"/>
      <c r="G18" s="200"/>
      <c r="H18" s="172"/>
      <c r="I18" s="173"/>
      <c r="J18" s="147">
        <v>320601105</v>
      </c>
      <c r="K18" s="164" t="s">
        <v>743</v>
      </c>
      <c r="L18" s="266" t="s">
        <v>62</v>
      </c>
      <c r="M18" s="153"/>
      <c r="N18" s="153"/>
      <c r="O18" s="153"/>
      <c r="P18" s="153">
        <v>1</v>
      </c>
      <c r="Q18" s="170">
        <f t="shared" si="0"/>
        <v>1</v>
      </c>
      <c r="R18" s="192"/>
      <c r="S18" s="193"/>
      <c r="T18" s="192"/>
      <c r="U18" s="193"/>
      <c r="V18" s="192"/>
      <c r="W18" s="192"/>
      <c r="X18" s="172"/>
      <c r="Y18" s="173"/>
      <c r="Z18" s="193"/>
      <c r="AA18" s="153"/>
      <c r="AB18" s="153"/>
      <c r="AC18" s="153"/>
      <c r="AD18" s="153">
        <v>1</v>
      </c>
      <c r="AE18" s="170">
        <f t="shared" si="1"/>
        <v>1</v>
      </c>
      <c r="AF18" s="148" t="s">
        <v>785</v>
      </c>
      <c r="AG18" s="156"/>
    </row>
    <row r="19" spans="1:33" ht="104.25" customHeight="1" x14ac:dyDescent="0.2">
      <c r="A19" s="200"/>
      <c r="B19" s="199"/>
      <c r="C19" s="159"/>
      <c r="D19" s="199"/>
      <c r="E19" s="200"/>
      <c r="F19" s="200"/>
      <c r="G19" s="200"/>
      <c r="H19" s="172" t="s">
        <v>786</v>
      </c>
      <c r="I19" s="173" t="s">
        <v>787</v>
      </c>
      <c r="J19" s="147">
        <v>320600202</v>
      </c>
      <c r="K19" s="164" t="s">
        <v>788</v>
      </c>
      <c r="L19" s="165" t="s">
        <v>62</v>
      </c>
      <c r="M19" s="153">
        <v>1</v>
      </c>
      <c r="N19" s="153"/>
      <c r="O19" s="153"/>
      <c r="P19" s="153"/>
      <c r="Q19" s="170">
        <f t="shared" si="0"/>
        <v>1</v>
      </c>
      <c r="R19" s="144" t="s">
        <v>44</v>
      </c>
      <c r="S19" s="270" t="s">
        <v>46</v>
      </c>
      <c r="T19" s="144" t="str">
        <f>VLOOKUP(S19,IMG!$A$1:$B$28,2,FALSE)</f>
        <v xml:space="preserve">No Aplica </v>
      </c>
      <c r="U19" s="270" t="s">
        <v>46</v>
      </c>
      <c r="V19" s="144" t="str">
        <f>VLOOKUP(U19,IEDI!$A$1:$C$15,3,FALSE)</f>
        <v>N.A</v>
      </c>
      <c r="W19" s="144" t="str">
        <f>VLOOKUP(U19,IEDI!$A$1:$C$15,2,FALSE)</f>
        <v>No Aplica</v>
      </c>
      <c r="X19" s="172" t="s">
        <v>789</v>
      </c>
      <c r="Y19" s="173" t="s">
        <v>787</v>
      </c>
      <c r="Z19" s="270"/>
      <c r="AA19" s="153">
        <v>1</v>
      </c>
      <c r="AB19" s="153"/>
      <c r="AC19" s="153"/>
      <c r="AD19" s="153"/>
      <c r="AE19" s="170">
        <f t="shared" si="1"/>
        <v>1</v>
      </c>
      <c r="AF19" s="164" t="s">
        <v>790</v>
      </c>
      <c r="AG19" s="156"/>
    </row>
    <row r="20" spans="1:33" ht="90.75" customHeight="1" x14ac:dyDescent="0.2">
      <c r="A20" s="200"/>
      <c r="B20" s="199"/>
      <c r="C20" s="159"/>
      <c r="D20" s="199"/>
      <c r="E20" s="200"/>
      <c r="F20" s="200"/>
      <c r="G20" s="200"/>
      <c r="H20" s="172"/>
      <c r="I20" s="173"/>
      <c r="J20" s="147">
        <v>320600300</v>
      </c>
      <c r="K20" s="164" t="s">
        <v>777</v>
      </c>
      <c r="L20" s="165" t="s">
        <v>198</v>
      </c>
      <c r="M20" s="153"/>
      <c r="N20" s="153"/>
      <c r="O20" s="153"/>
      <c r="P20" s="153">
        <v>1</v>
      </c>
      <c r="Q20" s="170">
        <f t="shared" si="0"/>
        <v>1</v>
      </c>
      <c r="R20" s="159"/>
      <c r="S20" s="160"/>
      <c r="T20" s="159"/>
      <c r="U20" s="160"/>
      <c r="V20" s="159"/>
      <c r="W20" s="159"/>
      <c r="X20" s="172"/>
      <c r="Y20" s="173"/>
      <c r="Z20" s="160"/>
      <c r="AA20" s="153"/>
      <c r="AB20" s="153"/>
      <c r="AC20" s="153"/>
      <c r="AD20" s="153">
        <v>1</v>
      </c>
      <c r="AE20" s="170">
        <f t="shared" si="1"/>
        <v>1</v>
      </c>
      <c r="AF20" s="164" t="s">
        <v>777</v>
      </c>
      <c r="AG20" s="156"/>
    </row>
    <row r="21" spans="1:33" ht="95.25" customHeight="1" x14ac:dyDescent="0.2">
      <c r="A21" s="200"/>
      <c r="B21" s="199"/>
      <c r="C21" s="159"/>
      <c r="D21" s="199"/>
      <c r="E21" s="200"/>
      <c r="F21" s="200"/>
      <c r="G21" s="200"/>
      <c r="H21" s="172"/>
      <c r="I21" s="173"/>
      <c r="J21" s="147">
        <v>320600206</v>
      </c>
      <c r="K21" s="164" t="s">
        <v>791</v>
      </c>
      <c r="L21" s="165" t="s">
        <v>62</v>
      </c>
      <c r="M21" s="153">
        <v>1</v>
      </c>
      <c r="N21" s="153"/>
      <c r="O21" s="153"/>
      <c r="P21" s="153"/>
      <c r="Q21" s="170">
        <f t="shared" si="0"/>
        <v>1</v>
      </c>
      <c r="R21" s="192"/>
      <c r="S21" s="193"/>
      <c r="T21" s="192"/>
      <c r="U21" s="193"/>
      <c r="V21" s="192"/>
      <c r="W21" s="192"/>
      <c r="X21" s="172"/>
      <c r="Y21" s="173"/>
      <c r="Z21" s="193"/>
      <c r="AA21" s="153">
        <v>1</v>
      </c>
      <c r="AB21" s="153"/>
      <c r="AC21" s="153"/>
      <c r="AD21" s="153"/>
      <c r="AE21" s="170">
        <f t="shared" si="1"/>
        <v>1</v>
      </c>
      <c r="AF21" s="164" t="s">
        <v>792</v>
      </c>
      <c r="AG21" s="156"/>
    </row>
    <row r="22" spans="1:33" ht="77.25" customHeight="1" x14ac:dyDescent="0.2">
      <c r="A22" s="200"/>
      <c r="B22" s="199"/>
      <c r="C22" s="159"/>
      <c r="D22" s="199"/>
      <c r="E22" s="200"/>
      <c r="F22" s="200"/>
      <c r="G22" s="200"/>
      <c r="H22" s="147" t="s">
        <v>793</v>
      </c>
      <c r="I22" s="164" t="s">
        <v>794</v>
      </c>
      <c r="J22" s="147">
        <v>320600206</v>
      </c>
      <c r="K22" s="164" t="s">
        <v>795</v>
      </c>
      <c r="L22" s="165" t="s">
        <v>62</v>
      </c>
      <c r="M22" s="153">
        <v>1</v>
      </c>
      <c r="N22" s="153"/>
      <c r="O22" s="153"/>
      <c r="P22" s="153"/>
      <c r="Q22" s="170">
        <f t="shared" si="0"/>
        <v>1</v>
      </c>
      <c r="R22" s="251" t="s">
        <v>44</v>
      </c>
      <c r="S22" s="259" t="s">
        <v>46</v>
      </c>
      <c r="T22" s="260" t="str">
        <f>VLOOKUP(S22,IMG!$A$1:$B$28,2,FALSE)</f>
        <v xml:space="preserve">No Aplica </v>
      </c>
      <c r="U22" s="259" t="s">
        <v>46</v>
      </c>
      <c r="V22" s="251" t="str">
        <f>VLOOKUP(U22,IEDI!$A$1:$C$15,3,FALSE)</f>
        <v>N.A</v>
      </c>
      <c r="W22" s="260" t="str">
        <f>VLOOKUP(U22,IEDI!$A$1:$C$15,2,FALSE)</f>
        <v>No Aplica</v>
      </c>
      <c r="X22" s="147" t="s">
        <v>796</v>
      </c>
      <c r="Y22" s="164" t="s">
        <v>794</v>
      </c>
      <c r="Z22" s="296"/>
      <c r="AA22" s="153">
        <v>1</v>
      </c>
      <c r="AB22" s="153"/>
      <c r="AC22" s="153"/>
      <c r="AD22" s="153"/>
      <c r="AE22" s="170">
        <f t="shared" si="1"/>
        <v>1</v>
      </c>
      <c r="AF22" s="305" t="s">
        <v>797</v>
      </c>
      <c r="AG22" s="156"/>
    </row>
    <row r="23" spans="1:33" ht="77.25" customHeight="1" x14ac:dyDescent="0.2">
      <c r="A23" s="200"/>
      <c r="B23" s="199"/>
      <c r="C23" s="159"/>
      <c r="D23" s="199"/>
      <c r="E23" s="200"/>
      <c r="F23" s="200"/>
      <c r="G23" s="200"/>
      <c r="H23" s="172" t="s">
        <v>798</v>
      </c>
      <c r="I23" s="173" t="s">
        <v>799</v>
      </c>
      <c r="J23" s="147">
        <v>320600401</v>
      </c>
      <c r="K23" s="164" t="s">
        <v>800</v>
      </c>
      <c r="L23" s="266" t="s">
        <v>801</v>
      </c>
      <c r="M23" s="153">
        <v>15</v>
      </c>
      <c r="N23" s="153">
        <v>15</v>
      </c>
      <c r="O23" s="153">
        <v>15</v>
      </c>
      <c r="P23" s="153">
        <v>15</v>
      </c>
      <c r="Q23" s="170">
        <f t="shared" si="0"/>
        <v>60</v>
      </c>
      <c r="R23" s="144" t="s">
        <v>54</v>
      </c>
      <c r="S23" s="270" t="s">
        <v>765</v>
      </c>
      <c r="T23" s="144" t="str">
        <f>VLOOKUP(S23,IMG!$A$1:$B$28,2,FALSE)</f>
        <v>Porcentaje de entes territoriales asesorados en la incorporación, planificación y ejecución de acciones relacionadas con cambio climático en el marco de los instrumentos de planificación territorial</v>
      </c>
      <c r="U23" s="270" t="s">
        <v>46</v>
      </c>
      <c r="V23" s="144" t="str">
        <f>VLOOKUP(U23,IEDI!$A$1:$C$15,3,FALSE)</f>
        <v>N.A</v>
      </c>
      <c r="W23" s="144" t="str">
        <f>VLOOKUP(U23,IEDI!$A$1:$C$15,2,FALSE)</f>
        <v>No Aplica</v>
      </c>
      <c r="X23" s="172" t="s">
        <v>802</v>
      </c>
      <c r="Y23" s="173" t="s">
        <v>803</v>
      </c>
      <c r="Z23" s="270"/>
      <c r="AA23" s="153">
        <v>15</v>
      </c>
      <c r="AB23" s="153">
        <v>15</v>
      </c>
      <c r="AC23" s="153">
        <v>15</v>
      </c>
      <c r="AD23" s="153">
        <v>15</v>
      </c>
      <c r="AE23" s="170">
        <f t="shared" si="1"/>
        <v>60</v>
      </c>
      <c r="AF23" s="266" t="s">
        <v>804</v>
      </c>
      <c r="AG23" s="156"/>
    </row>
    <row r="24" spans="1:33" ht="77.25" customHeight="1" x14ac:dyDescent="0.2">
      <c r="A24" s="200"/>
      <c r="B24" s="199"/>
      <c r="C24" s="159"/>
      <c r="D24" s="199"/>
      <c r="E24" s="200"/>
      <c r="F24" s="200"/>
      <c r="G24" s="200"/>
      <c r="H24" s="172"/>
      <c r="I24" s="173"/>
      <c r="J24" s="147">
        <v>320600402</v>
      </c>
      <c r="K24" s="164" t="s">
        <v>805</v>
      </c>
      <c r="L24" s="266" t="s">
        <v>801</v>
      </c>
      <c r="M24" s="153">
        <v>100</v>
      </c>
      <c r="N24" s="153"/>
      <c r="O24" s="153"/>
      <c r="P24" s="153"/>
      <c r="Q24" s="170">
        <f t="shared" si="0"/>
        <v>100</v>
      </c>
      <c r="R24" s="159"/>
      <c r="S24" s="160"/>
      <c r="T24" s="159"/>
      <c r="U24" s="160"/>
      <c r="V24" s="159"/>
      <c r="W24" s="159"/>
      <c r="X24" s="172"/>
      <c r="Y24" s="173"/>
      <c r="Z24" s="160"/>
      <c r="AA24" s="153">
        <v>100</v>
      </c>
      <c r="AB24" s="153"/>
      <c r="AC24" s="153"/>
      <c r="AD24" s="153"/>
      <c r="AE24" s="170">
        <f t="shared" si="1"/>
        <v>100</v>
      </c>
      <c r="AF24" s="266" t="s">
        <v>64</v>
      </c>
      <c r="AG24" s="156"/>
    </row>
    <row r="25" spans="1:33" ht="77.25" customHeight="1" x14ac:dyDescent="0.2">
      <c r="A25" s="200"/>
      <c r="B25" s="199"/>
      <c r="C25" s="159"/>
      <c r="D25" s="199"/>
      <c r="E25" s="200"/>
      <c r="F25" s="200"/>
      <c r="G25" s="200"/>
      <c r="H25" s="172"/>
      <c r="I25" s="173"/>
      <c r="J25" s="147">
        <v>320600500</v>
      </c>
      <c r="K25" s="164" t="s">
        <v>806</v>
      </c>
      <c r="L25" s="266" t="s">
        <v>807</v>
      </c>
      <c r="M25" s="153">
        <v>1</v>
      </c>
      <c r="N25" s="153">
        <v>1</v>
      </c>
      <c r="O25" s="153">
        <v>1</v>
      </c>
      <c r="P25" s="153">
        <v>1</v>
      </c>
      <c r="Q25" s="170">
        <f t="shared" si="0"/>
        <v>4</v>
      </c>
      <c r="R25" s="192"/>
      <c r="S25" s="193"/>
      <c r="T25" s="192"/>
      <c r="U25" s="193"/>
      <c r="V25" s="192"/>
      <c r="W25" s="192"/>
      <c r="X25" s="172"/>
      <c r="Y25" s="173"/>
      <c r="Z25" s="193"/>
      <c r="AA25" s="153">
        <v>1</v>
      </c>
      <c r="AB25" s="153">
        <v>1</v>
      </c>
      <c r="AC25" s="153">
        <v>1</v>
      </c>
      <c r="AD25" s="153">
        <v>1</v>
      </c>
      <c r="AE25" s="170">
        <f t="shared" si="1"/>
        <v>4</v>
      </c>
      <c r="AF25" s="266" t="s">
        <v>807</v>
      </c>
      <c r="AG25" s="156"/>
    </row>
    <row r="26" spans="1:33" ht="95.25" customHeight="1" x14ac:dyDescent="0.2">
      <c r="A26" s="200"/>
      <c r="B26" s="199"/>
      <c r="C26" s="159"/>
      <c r="D26" s="199"/>
      <c r="E26" s="200"/>
      <c r="F26" s="200"/>
      <c r="G26" s="200"/>
      <c r="H26" s="147" t="s">
        <v>808</v>
      </c>
      <c r="I26" s="164" t="s">
        <v>809</v>
      </c>
      <c r="J26" s="306" t="s">
        <v>810</v>
      </c>
      <c r="K26" s="164" t="s">
        <v>195</v>
      </c>
      <c r="L26" s="165" t="s">
        <v>195</v>
      </c>
      <c r="M26" s="153"/>
      <c r="N26" s="153">
        <v>1</v>
      </c>
      <c r="O26" s="153"/>
      <c r="P26" s="153"/>
      <c r="Q26" s="170">
        <f t="shared" si="0"/>
        <v>1</v>
      </c>
      <c r="R26" s="251" t="s">
        <v>434</v>
      </c>
      <c r="S26" s="259" t="s">
        <v>46</v>
      </c>
      <c r="T26" s="260" t="str">
        <f>VLOOKUP(S26,IMG!$A$1:$B$28,2,FALSE)</f>
        <v xml:space="preserve">No Aplica </v>
      </c>
      <c r="U26" s="259" t="s">
        <v>46</v>
      </c>
      <c r="V26" s="251" t="str">
        <f>VLOOKUP(U26,IEDI!$A$1:$C$15,3,FALSE)</f>
        <v>N.A</v>
      </c>
      <c r="W26" s="260" t="str">
        <f>VLOOKUP(U26,IEDI!$A$1:$C$15,2,FALSE)</f>
        <v>No Aplica</v>
      </c>
      <c r="X26" s="147" t="s">
        <v>811</v>
      </c>
      <c r="Y26" s="164" t="s">
        <v>809</v>
      </c>
      <c r="Z26" s="296"/>
      <c r="AA26" s="153"/>
      <c r="AB26" s="153">
        <v>1</v>
      </c>
      <c r="AC26" s="153"/>
      <c r="AD26" s="153"/>
      <c r="AE26" s="170">
        <f t="shared" si="1"/>
        <v>1</v>
      </c>
      <c r="AF26" s="305" t="s">
        <v>812</v>
      </c>
      <c r="AG26" s="156"/>
    </row>
    <row r="27" spans="1:33" ht="95.25" customHeight="1" x14ac:dyDescent="0.2">
      <c r="A27" s="200"/>
      <c r="B27" s="199"/>
      <c r="C27" s="159"/>
      <c r="D27" s="199"/>
      <c r="E27" s="200"/>
      <c r="F27" s="200"/>
      <c r="G27" s="200"/>
      <c r="H27" s="147" t="s">
        <v>813</v>
      </c>
      <c r="I27" s="164" t="s">
        <v>814</v>
      </c>
      <c r="J27" s="306" t="s">
        <v>815</v>
      </c>
      <c r="K27" s="307" t="s">
        <v>788</v>
      </c>
      <c r="L27" s="308" t="s">
        <v>62</v>
      </c>
      <c r="M27" s="153"/>
      <c r="N27" s="153"/>
      <c r="O27" s="153">
        <v>1</v>
      </c>
      <c r="P27" s="153"/>
      <c r="Q27" s="170">
        <f t="shared" si="0"/>
        <v>1</v>
      </c>
      <c r="R27" s="251" t="s">
        <v>434</v>
      </c>
      <c r="S27" s="259" t="s">
        <v>46</v>
      </c>
      <c r="T27" s="260" t="str">
        <f>VLOOKUP(S27,IMG!$A$1:$B$28,2,FALSE)</f>
        <v xml:space="preserve">No Aplica </v>
      </c>
      <c r="U27" s="259" t="s">
        <v>46</v>
      </c>
      <c r="V27" s="251" t="str">
        <f>VLOOKUP(U27,IEDI!$A$1:$C$15,3,FALSE)</f>
        <v>N.A</v>
      </c>
      <c r="W27" s="260" t="str">
        <f>VLOOKUP(U27,IEDI!$A$1:$C$15,2,FALSE)</f>
        <v>No Aplica</v>
      </c>
      <c r="X27" s="147" t="s">
        <v>816</v>
      </c>
      <c r="Y27" s="164" t="s">
        <v>814</v>
      </c>
      <c r="Z27" s="296"/>
      <c r="AA27" s="153"/>
      <c r="AB27" s="153"/>
      <c r="AC27" s="153">
        <v>1</v>
      </c>
      <c r="AD27" s="153"/>
      <c r="AE27" s="170">
        <f t="shared" si="1"/>
        <v>1</v>
      </c>
      <c r="AF27" s="305" t="s">
        <v>817</v>
      </c>
      <c r="AG27" s="156"/>
    </row>
    <row r="28" spans="1:33" ht="77.25" customHeight="1" x14ac:dyDescent="0.2">
      <c r="A28" s="142"/>
      <c r="B28" s="145"/>
      <c r="C28" s="159"/>
      <c r="D28" s="145" t="s">
        <v>635</v>
      </c>
      <c r="E28" s="144" t="s">
        <v>734</v>
      </c>
      <c r="F28" s="144" t="s">
        <v>818</v>
      </c>
      <c r="G28" s="144" t="s">
        <v>819</v>
      </c>
      <c r="H28" s="162" t="s">
        <v>820</v>
      </c>
      <c r="I28" s="163" t="s">
        <v>821</v>
      </c>
      <c r="J28" s="147">
        <v>320601106</v>
      </c>
      <c r="K28" s="164" t="s">
        <v>822</v>
      </c>
      <c r="L28" s="266" t="s">
        <v>62</v>
      </c>
      <c r="M28" s="153"/>
      <c r="N28" s="153"/>
      <c r="O28" s="153"/>
      <c r="P28" s="153">
        <v>1</v>
      </c>
      <c r="Q28" s="170">
        <f t="shared" si="0"/>
        <v>1</v>
      </c>
      <c r="R28" s="251" t="s">
        <v>434</v>
      </c>
      <c r="S28" s="259" t="s">
        <v>46</v>
      </c>
      <c r="T28" s="260" t="str">
        <f>VLOOKUP(S28,IMG!$A$1:$B$28,2,FALSE)</f>
        <v xml:space="preserve">No Aplica </v>
      </c>
      <c r="U28" s="259" t="s">
        <v>46</v>
      </c>
      <c r="V28" s="251" t="str">
        <f>VLOOKUP(U28,IEDI!$A$1:$C$15,3,FALSE)</f>
        <v>N.A</v>
      </c>
      <c r="W28" s="260" t="str">
        <f>VLOOKUP(U28,IEDI!$A$1:$C$15,2,FALSE)</f>
        <v>No Aplica</v>
      </c>
      <c r="X28" s="162" t="s">
        <v>823</v>
      </c>
      <c r="Y28" s="163" t="s">
        <v>821</v>
      </c>
      <c r="Z28" s="296"/>
      <c r="AA28" s="153"/>
      <c r="AB28" s="153"/>
      <c r="AC28" s="153"/>
      <c r="AD28" s="153">
        <v>1</v>
      </c>
      <c r="AE28" s="170">
        <f t="shared" si="1"/>
        <v>1</v>
      </c>
      <c r="AF28" s="305" t="s">
        <v>711</v>
      </c>
      <c r="AG28" s="156"/>
    </row>
    <row r="29" spans="1:33" ht="89.25" customHeight="1" x14ac:dyDescent="0.2">
      <c r="A29" s="157"/>
      <c r="B29" s="158"/>
      <c r="C29" s="159"/>
      <c r="D29" s="158"/>
      <c r="E29" s="159"/>
      <c r="F29" s="159"/>
      <c r="G29" s="159"/>
      <c r="H29" s="167"/>
      <c r="I29" s="168"/>
      <c r="J29" s="147">
        <v>320601107</v>
      </c>
      <c r="K29" s="164" t="s">
        <v>824</v>
      </c>
      <c r="L29" s="266" t="s">
        <v>62</v>
      </c>
      <c r="M29" s="153"/>
      <c r="N29" s="153"/>
      <c r="O29" s="153">
        <v>1</v>
      </c>
      <c r="P29" s="153"/>
      <c r="Q29" s="170">
        <f t="shared" si="0"/>
        <v>1</v>
      </c>
      <c r="R29" s="251" t="s">
        <v>54</v>
      </c>
      <c r="S29" s="259" t="s">
        <v>46</v>
      </c>
      <c r="T29" s="260" t="str">
        <f>VLOOKUP(S29,IMG!$A$1:$B$28,2,FALSE)</f>
        <v xml:space="preserve">No Aplica </v>
      </c>
      <c r="U29" s="259" t="s">
        <v>46</v>
      </c>
      <c r="V29" s="251" t="str">
        <f>VLOOKUP(U29,IEDI!$A$1:$C$15,3,FALSE)</f>
        <v>N.A</v>
      </c>
      <c r="W29" s="260" t="str">
        <f>VLOOKUP(U29,IEDI!$A$1:$C$15,2,FALSE)</f>
        <v>No Aplica</v>
      </c>
      <c r="X29" s="167"/>
      <c r="Y29" s="168"/>
      <c r="Z29" s="296"/>
      <c r="AA29" s="153"/>
      <c r="AB29" s="153"/>
      <c r="AC29" s="153">
        <v>1</v>
      </c>
      <c r="AD29" s="153"/>
      <c r="AE29" s="170">
        <f t="shared" si="1"/>
        <v>1</v>
      </c>
      <c r="AF29" s="305" t="s">
        <v>825</v>
      </c>
      <c r="AG29" s="156"/>
    </row>
    <row r="30" spans="1:33" ht="98.25" customHeight="1" x14ac:dyDescent="0.2">
      <c r="A30" s="157"/>
      <c r="B30" s="158"/>
      <c r="C30" s="159"/>
      <c r="D30" s="158"/>
      <c r="E30" s="159"/>
      <c r="F30" s="159"/>
      <c r="G30" s="159"/>
      <c r="H30" s="147" t="s">
        <v>826</v>
      </c>
      <c r="I30" s="164" t="s">
        <v>827</v>
      </c>
      <c r="J30" s="147">
        <v>320600700</v>
      </c>
      <c r="K30" s="164" t="s">
        <v>828</v>
      </c>
      <c r="L30" s="266" t="s">
        <v>769</v>
      </c>
      <c r="M30" s="153">
        <v>3</v>
      </c>
      <c r="N30" s="153">
        <v>3</v>
      </c>
      <c r="O30" s="153">
        <v>3</v>
      </c>
      <c r="P30" s="153">
        <v>3</v>
      </c>
      <c r="Q30" s="170">
        <f t="shared" si="0"/>
        <v>12</v>
      </c>
      <c r="R30" s="251" t="s">
        <v>44</v>
      </c>
      <c r="S30" s="259" t="s">
        <v>46</v>
      </c>
      <c r="T30" s="260" t="str">
        <f>VLOOKUP(S30,IMG!$A$1:$B$28,2,FALSE)</f>
        <v xml:space="preserve">No Aplica </v>
      </c>
      <c r="U30" s="259" t="s">
        <v>46</v>
      </c>
      <c r="V30" s="251" t="str">
        <f>VLOOKUP(U30,IEDI!$A$1:$C$15,3,FALSE)</f>
        <v>N.A</v>
      </c>
      <c r="W30" s="260" t="str">
        <f>VLOOKUP(U30,IEDI!$A$1:$C$15,2,FALSE)</f>
        <v>No Aplica</v>
      </c>
      <c r="X30" s="147" t="s">
        <v>829</v>
      </c>
      <c r="Y30" s="164" t="s">
        <v>827</v>
      </c>
      <c r="Z30" s="296"/>
      <c r="AA30" s="153">
        <v>3</v>
      </c>
      <c r="AB30" s="153">
        <v>3</v>
      </c>
      <c r="AC30" s="153">
        <v>3</v>
      </c>
      <c r="AD30" s="153">
        <v>3</v>
      </c>
      <c r="AE30" s="170">
        <f t="shared" si="1"/>
        <v>12</v>
      </c>
      <c r="AF30" s="305" t="s">
        <v>830</v>
      </c>
      <c r="AG30" s="156"/>
    </row>
    <row r="31" spans="1:33" ht="107.25" customHeight="1" x14ac:dyDescent="0.2">
      <c r="A31" s="190"/>
      <c r="B31" s="191"/>
      <c r="C31" s="192"/>
      <c r="D31" s="191"/>
      <c r="E31" s="192"/>
      <c r="F31" s="192"/>
      <c r="G31" s="192"/>
      <c r="H31" s="147" t="s">
        <v>831</v>
      </c>
      <c r="I31" s="164" t="s">
        <v>832</v>
      </c>
      <c r="J31" s="147">
        <v>320600702</v>
      </c>
      <c r="K31" s="164" t="s">
        <v>768</v>
      </c>
      <c r="L31" s="266" t="s">
        <v>769</v>
      </c>
      <c r="M31" s="153">
        <v>1</v>
      </c>
      <c r="N31" s="153"/>
      <c r="O31" s="153"/>
      <c r="P31" s="153"/>
      <c r="Q31" s="170">
        <f t="shared" si="0"/>
        <v>1</v>
      </c>
      <c r="R31" s="251" t="s">
        <v>434</v>
      </c>
      <c r="S31" s="259" t="s">
        <v>46</v>
      </c>
      <c r="T31" s="260" t="str">
        <f>VLOOKUP(S31,IMG!$A$1:$B$28,2,FALSE)</f>
        <v xml:space="preserve">No Aplica </v>
      </c>
      <c r="U31" s="259" t="s">
        <v>46</v>
      </c>
      <c r="V31" s="251" t="str">
        <f>VLOOKUP(U31,IEDI!$A$1:$C$15,3,FALSE)</f>
        <v>N.A</v>
      </c>
      <c r="W31" s="260" t="str">
        <f>VLOOKUP(U31,IEDI!$A$1:$C$15,2,FALSE)</f>
        <v>No Aplica</v>
      </c>
      <c r="X31" s="147" t="s">
        <v>833</v>
      </c>
      <c r="Y31" s="164" t="s">
        <v>832</v>
      </c>
      <c r="Z31" s="296"/>
      <c r="AA31" s="153">
        <v>1</v>
      </c>
      <c r="AB31" s="153"/>
      <c r="AC31" s="153"/>
      <c r="AD31" s="153"/>
      <c r="AE31" s="170">
        <f t="shared" si="1"/>
        <v>1</v>
      </c>
      <c r="AF31" s="305" t="s">
        <v>323</v>
      </c>
      <c r="AG31" s="156"/>
    </row>
  </sheetData>
  <sheetProtection algorithmName="SHA-512" hashValue="WRCLBfStfZwrziqkCUSsVXkmjLPVoq8RG+iNZdnaVpkKVkI51lqmq9hOV2SJDjddMbKV7cjvnJ04ZTn9ASsUMA==" saltValue="pNoEQ6lLyyWPSsNv7b8HNg==" spinCount="100000" sheet="1" objects="1" scenarios="1"/>
  <mergeCells count="82">
    <mergeCell ref="W23:W25"/>
    <mergeCell ref="X23:X25"/>
    <mergeCell ref="Y23:Y25"/>
    <mergeCell ref="Z23:Z25"/>
    <mergeCell ref="X28:X29"/>
    <mergeCell ref="Y28:Y29"/>
    <mergeCell ref="R23:R25"/>
    <mergeCell ref="S23:S25"/>
    <mergeCell ref="T23:T25"/>
    <mergeCell ref="U23:U25"/>
    <mergeCell ref="V23:V25"/>
    <mergeCell ref="W19:W21"/>
    <mergeCell ref="X19:X21"/>
    <mergeCell ref="Y19:Y21"/>
    <mergeCell ref="Z19:Z21"/>
    <mergeCell ref="R17:R18"/>
    <mergeCell ref="S17:S18"/>
    <mergeCell ref="T17:T18"/>
    <mergeCell ref="Z17:Z18"/>
    <mergeCell ref="U17:U18"/>
    <mergeCell ref="R19:R21"/>
    <mergeCell ref="S19:S21"/>
    <mergeCell ref="U19:U21"/>
    <mergeCell ref="V19:V21"/>
    <mergeCell ref="T19:T21"/>
    <mergeCell ref="V17:V18"/>
    <mergeCell ref="W17:W18"/>
    <mergeCell ref="R14:R15"/>
    <mergeCell ref="S14:S15"/>
    <mergeCell ref="T14:T15"/>
    <mergeCell ref="U14:U15"/>
    <mergeCell ref="V14:V15"/>
    <mergeCell ref="X17:X18"/>
    <mergeCell ref="Y17:Y18"/>
    <mergeCell ref="W14:W15"/>
    <mergeCell ref="X14:X15"/>
    <mergeCell ref="S3:T3"/>
    <mergeCell ref="U3:W3"/>
    <mergeCell ref="X3:Z3"/>
    <mergeCell ref="X12:X13"/>
    <mergeCell ref="Y12:Y13"/>
    <mergeCell ref="Z12:Z13"/>
    <mergeCell ref="Y14:Y15"/>
    <mergeCell ref="Z14:Z15"/>
    <mergeCell ref="AA3:AF3"/>
    <mergeCell ref="Y9:Y11"/>
    <mergeCell ref="X9:X11"/>
    <mergeCell ref="Z9:Z11"/>
    <mergeCell ref="A28:A31"/>
    <mergeCell ref="F28:F31"/>
    <mergeCell ref="E28:E31"/>
    <mergeCell ref="D28:D31"/>
    <mergeCell ref="B28:B31"/>
    <mergeCell ref="C6:C31"/>
    <mergeCell ref="H9:H11"/>
    <mergeCell ref="I9:I11"/>
    <mergeCell ref="G6:G27"/>
    <mergeCell ref="F6:F27"/>
    <mergeCell ref="A6:A27"/>
    <mergeCell ref="B6:B27"/>
    <mergeCell ref="D6:D27"/>
    <mergeCell ref="E6:E27"/>
    <mergeCell ref="H12:H13"/>
    <mergeCell ref="I12:I13"/>
    <mergeCell ref="H14:H15"/>
    <mergeCell ref="B3:C3"/>
    <mergeCell ref="D3:F3"/>
    <mergeCell ref="A1:Q1"/>
    <mergeCell ref="A2:Q2"/>
    <mergeCell ref="G3:L3"/>
    <mergeCell ref="M3:Q3"/>
    <mergeCell ref="A3:A4"/>
    <mergeCell ref="H28:H29"/>
    <mergeCell ref="I28:I29"/>
    <mergeCell ref="G28:G31"/>
    <mergeCell ref="I14:I15"/>
    <mergeCell ref="H17:H18"/>
    <mergeCell ref="I17:I18"/>
    <mergeCell ref="H19:H21"/>
    <mergeCell ref="I19:I21"/>
    <mergeCell ref="H23:H25"/>
    <mergeCell ref="I23:I25"/>
  </mergeCells>
  <dataValidations count="4">
    <dataValidation type="list" allowBlank="1" showInputMessage="1" showErrorMessage="1" sqref="Z6:Z9 Z12 Z14 Z16:Z17 Z19 Z22:Z23 Z26:Z31" xr:uid="{FA1ED0BD-FC1B-4BC7-A39B-106F5FD7CE57}">
      <formula1>"PGOF - TALLER COMUNITARIO,DRMI,POMCAS,PGOF,PORH,REGLAMENTACIÓN,TALLER COMUNITARIO,RONDA HÍDRICA"</formula1>
    </dataValidation>
    <dataValidation type="list" allowBlank="1" showInputMessage="1" showErrorMessage="1" sqref="U6:U14 U16:U17 U19 U22:U23 U26:U31" xr:uid="{D818C241-5250-44A6-BA6E-9E134BC85D06}">
      <formula1>"1,2,3,4,5,6,7,8,9,10,11,12,13,14,N.A"</formula1>
    </dataValidation>
    <dataValidation type="list" allowBlank="1" showInputMessage="1" showErrorMessage="1" sqref="S6:S14 S16:S17 S19 S22:S23 S26:S31" xr:uid="{5DEB7237-CA44-42D3-82F7-06CBAF016096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R6:R14 R16:R17 R19 R22:R23 R26:R31" xr:uid="{637B55B9-C70A-4B36-9A16-4A68B695E900}">
      <formula1>"CONVENIOS Y ALIANZAS,MISIONAL - ALIANZAS,COMPRA DE PREDIOS,MISIONAL, CONTRATACIÓN EXTERNA,ALIANZAS"</formula1>
    </dataValidation>
  </dataValidations>
  <pageMargins left="0.51181102362204722" right="0.51181102362204722" top="0.74803149606299213" bottom="0.74803149606299213" header="0.31496062992125984" footer="0.31496062992125984"/>
  <pageSetup paperSize="258" scale="2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3"/>
  <sheetViews>
    <sheetView view="pageBreakPreview" topLeftCell="L1" zoomScale="50" zoomScaleNormal="30" zoomScaleSheetLayoutView="50" workbookViewId="0">
      <pane ySplit="4" topLeftCell="A19" activePane="bottomLeft" state="frozen"/>
      <selection pane="bottomLeft" activeCell="W23" sqref="W23"/>
    </sheetView>
  </sheetViews>
  <sheetFormatPr baseColWidth="10" defaultColWidth="11.42578125" defaultRowHeight="12.75" x14ac:dyDescent="0.2"/>
  <cols>
    <col min="1" max="1" width="18" style="127" customWidth="1"/>
    <col min="2" max="2" width="10.85546875" style="127" customWidth="1"/>
    <col min="3" max="3" width="39.140625" style="127" customWidth="1"/>
    <col min="4" max="4" width="10.85546875" style="127" hidden="1" customWidth="1"/>
    <col min="5" max="5" width="31.42578125" style="127" hidden="1" customWidth="1"/>
    <col min="6" max="6" width="23.85546875" style="127" hidden="1" customWidth="1"/>
    <col min="7" max="7" width="25.140625" style="127" customWidth="1"/>
    <col min="8" max="8" width="16.140625" style="127" customWidth="1"/>
    <col min="9" max="9" width="53.42578125" style="127" customWidth="1"/>
    <col min="10" max="10" width="16.7109375" style="127" customWidth="1"/>
    <col min="11" max="11" width="55" style="127" customWidth="1"/>
    <col min="12" max="12" width="16.28515625" style="127" customWidth="1"/>
    <col min="13" max="17" width="11.42578125" style="127" customWidth="1"/>
    <col min="18" max="18" width="22.42578125" style="127" customWidth="1"/>
    <col min="19" max="19" width="11.28515625" style="127" customWidth="1"/>
    <col min="20" max="20" width="56.7109375" style="127" customWidth="1"/>
    <col min="21" max="21" width="11.28515625" style="127" customWidth="1"/>
    <col min="22" max="22" width="11.5703125" style="127" customWidth="1"/>
    <col min="23" max="23" width="42.7109375" style="127" customWidth="1"/>
    <col min="24" max="24" width="12.85546875" style="127" customWidth="1"/>
    <col min="25" max="25" width="67.7109375" style="127" customWidth="1"/>
    <col min="26" max="26" width="30.85546875" style="127" customWidth="1"/>
    <col min="27" max="31" width="11.28515625" style="127" customWidth="1"/>
    <col min="32" max="32" width="33.5703125" style="127" customWidth="1"/>
    <col min="33" max="33" width="46.140625" style="127" customWidth="1"/>
    <col min="34" max="16384" width="11.42578125" style="127"/>
  </cols>
  <sheetData>
    <row r="1" spans="1:33" ht="39" customHeight="1" x14ac:dyDescent="0.2">
      <c r="A1" s="212" t="s">
        <v>834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6" customHeight="1" x14ac:dyDescent="0.2">
      <c r="A2" s="309" t="s">
        <v>479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7.75" customHeight="1" x14ac:dyDescent="0.25">
      <c r="A3" s="287" t="s">
        <v>2</v>
      </c>
      <c r="B3" s="311" t="s">
        <v>835</v>
      </c>
      <c r="C3" s="311"/>
      <c r="D3" s="312" t="s">
        <v>4</v>
      </c>
      <c r="E3" s="312"/>
      <c r="F3" s="312"/>
      <c r="G3" s="313" t="s">
        <v>836</v>
      </c>
      <c r="H3" s="314"/>
      <c r="I3" s="314"/>
      <c r="J3" s="314"/>
      <c r="K3" s="314"/>
      <c r="L3" s="314"/>
      <c r="M3" s="315" t="s">
        <v>607</v>
      </c>
      <c r="N3" s="315"/>
      <c r="O3" s="315"/>
      <c r="P3" s="315"/>
      <c r="Q3" s="315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132" customHeight="1" x14ac:dyDescent="0.2">
      <c r="A4" s="287"/>
      <c r="B4" s="316" t="s">
        <v>481</v>
      </c>
      <c r="C4" s="256" t="s">
        <v>837</v>
      </c>
      <c r="D4" s="316" t="s">
        <v>838</v>
      </c>
      <c r="E4" s="256" t="s">
        <v>15</v>
      </c>
      <c r="F4" s="256" t="s">
        <v>12</v>
      </c>
      <c r="G4" s="256" t="s">
        <v>15</v>
      </c>
      <c r="H4" s="256" t="s">
        <v>839</v>
      </c>
      <c r="I4" s="256" t="s">
        <v>17</v>
      </c>
      <c r="J4" s="256" t="s">
        <v>840</v>
      </c>
      <c r="K4" s="256" t="s">
        <v>19</v>
      </c>
      <c r="L4" s="317" t="s">
        <v>296</v>
      </c>
      <c r="M4" s="292">
        <v>2024</v>
      </c>
      <c r="N4" s="292">
        <v>2025</v>
      </c>
      <c r="O4" s="292">
        <v>2026</v>
      </c>
      <c r="P4" s="292">
        <v>2027</v>
      </c>
      <c r="Q4" s="292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8.25" customHeight="1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20"/>
      <c r="AG5" s="141"/>
    </row>
    <row r="6" spans="1:33" ht="131.25" customHeight="1" x14ac:dyDescent="0.2">
      <c r="A6" s="321"/>
      <c r="B6" s="143" t="s">
        <v>841</v>
      </c>
      <c r="C6" s="144" t="s">
        <v>842</v>
      </c>
      <c r="D6" s="201" t="s">
        <v>843</v>
      </c>
      <c r="E6" s="230" t="s">
        <v>844</v>
      </c>
      <c r="F6" s="200" t="s">
        <v>845</v>
      </c>
      <c r="G6" s="322" t="s">
        <v>846</v>
      </c>
      <c r="H6" s="172" t="s">
        <v>847</v>
      </c>
      <c r="I6" s="173" t="s">
        <v>848</v>
      </c>
      <c r="J6" s="147">
        <v>320800100</v>
      </c>
      <c r="K6" s="164" t="s">
        <v>849</v>
      </c>
      <c r="L6" s="165" t="s">
        <v>323</v>
      </c>
      <c r="M6" s="153">
        <v>1</v>
      </c>
      <c r="N6" s="153"/>
      <c r="O6" s="153"/>
      <c r="P6" s="153"/>
      <c r="Q6" s="170">
        <f>SUM(M6:P6)</f>
        <v>1</v>
      </c>
      <c r="R6" s="144" t="s">
        <v>434</v>
      </c>
      <c r="S6" s="259" t="s">
        <v>850</v>
      </c>
      <c r="T6" s="260" t="str">
        <f>VLOOKUP(S6,IMG!$A$1:$B$28,2,FALSE)</f>
        <v>Ejecución de Acciones en Educación Ambiental</v>
      </c>
      <c r="U6" s="259" t="s">
        <v>46</v>
      </c>
      <c r="V6" s="251" t="str">
        <f>VLOOKUP(U6,IEDI!$A$1:$C$15,3,FALSE)</f>
        <v>N.A</v>
      </c>
      <c r="W6" s="260" t="str">
        <f>VLOOKUP(U6,IEDI!$A$1:$C$15,2,FALSE)</f>
        <v>No Aplica</v>
      </c>
      <c r="X6" s="162" t="s">
        <v>851</v>
      </c>
      <c r="Y6" s="323" t="s">
        <v>852</v>
      </c>
      <c r="Z6" s="270" t="s">
        <v>49</v>
      </c>
      <c r="AA6" s="153">
        <v>1</v>
      </c>
      <c r="AB6" s="153"/>
      <c r="AC6" s="153"/>
      <c r="AD6" s="153"/>
      <c r="AE6" s="170">
        <f>SUM(AA6:AD6)</f>
        <v>1</v>
      </c>
      <c r="AF6" s="204" t="s">
        <v>853</v>
      </c>
      <c r="AG6" s="156"/>
    </row>
    <row r="7" spans="1:33" ht="105.75" customHeight="1" x14ac:dyDescent="0.2">
      <c r="A7" s="321"/>
      <c r="B7" s="158"/>
      <c r="C7" s="159"/>
      <c r="D7" s="201"/>
      <c r="E7" s="230"/>
      <c r="F7" s="200"/>
      <c r="G7" s="322"/>
      <c r="H7" s="172"/>
      <c r="I7" s="173"/>
      <c r="J7" s="147">
        <v>320800101</v>
      </c>
      <c r="K7" s="164" t="s">
        <v>854</v>
      </c>
      <c r="L7" s="266" t="s">
        <v>323</v>
      </c>
      <c r="M7" s="153">
        <v>1</v>
      </c>
      <c r="N7" s="153"/>
      <c r="O7" s="153"/>
      <c r="P7" s="153"/>
      <c r="Q7" s="170">
        <f t="shared" ref="Q7:Q23" si="0">SUM(M7:P7)</f>
        <v>1</v>
      </c>
      <c r="R7" s="192"/>
      <c r="S7" s="259" t="s">
        <v>850</v>
      </c>
      <c r="T7" s="260" t="str">
        <f>VLOOKUP(S7,IMG!$A$1:$B$28,2,FALSE)</f>
        <v>Ejecución de Acciones en Educación Ambiental</v>
      </c>
      <c r="U7" s="259" t="s">
        <v>46</v>
      </c>
      <c r="V7" s="251" t="str">
        <f>VLOOKUP(U7,IEDI!$A$1:$C$15,3,FALSE)</f>
        <v>N.A</v>
      </c>
      <c r="W7" s="260" t="str">
        <f>VLOOKUP(U7,IEDI!$A$1:$C$15,2,FALSE)</f>
        <v>No Aplica</v>
      </c>
      <c r="X7" s="167"/>
      <c r="Y7" s="324"/>
      <c r="Z7" s="193"/>
      <c r="AA7" s="153">
        <v>1</v>
      </c>
      <c r="AB7" s="153"/>
      <c r="AC7" s="153"/>
      <c r="AD7" s="153"/>
      <c r="AE7" s="170">
        <f t="shared" ref="AE7:AE23" si="1">SUM(AA7:AD7)</f>
        <v>1</v>
      </c>
      <c r="AF7" s="204" t="s">
        <v>855</v>
      </c>
      <c r="AG7" s="156"/>
    </row>
    <row r="8" spans="1:33" ht="119.25" customHeight="1" x14ac:dyDescent="0.2">
      <c r="A8" s="321"/>
      <c r="B8" s="158"/>
      <c r="C8" s="159"/>
      <c r="D8" s="201" t="s">
        <v>843</v>
      </c>
      <c r="E8" s="230" t="s">
        <v>844</v>
      </c>
      <c r="F8" s="200" t="s">
        <v>845</v>
      </c>
      <c r="G8" s="322" t="s">
        <v>856</v>
      </c>
      <c r="H8" s="172" t="s">
        <v>857</v>
      </c>
      <c r="I8" s="173" t="s">
        <v>858</v>
      </c>
      <c r="J8" s="147">
        <v>320801200</v>
      </c>
      <c r="K8" s="164" t="s">
        <v>859</v>
      </c>
      <c r="L8" s="165" t="s">
        <v>860</v>
      </c>
      <c r="M8" s="153">
        <v>1</v>
      </c>
      <c r="N8" s="153">
        <v>1</v>
      </c>
      <c r="O8" s="153">
        <v>1</v>
      </c>
      <c r="P8" s="153">
        <v>1</v>
      </c>
      <c r="Q8" s="170">
        <f t="shared" si="0"/>
        <v>4</v>
      </c>
      <c r="R8" s="144" t="s">
        <v>410</v>
      </c>
      <c r="S8" s="259" t="s">
        <v>850</v>
      </c>
      <c r="T8" s="260" t="str">
        <f>VLOOKUP(S8,IMG!$A$1:$B$28,2,FALSE)</f>
        <v>Ejecución de Acciones en Educación Ambiental</v>
      </c>
      <c r="U8" s="259" t="s">
        <v>46</v>
      </c>
      <c r="V8" s="251" t="str">
        <f>VLOOKUP(U8,IEDI!$A$1:$C$15,3,FALSE)</f>
        <v>N.A</v>
      </c>
      <c r="W8" s="260" t="str">
        <f>VLOOKUP(U8,IEDI!$A$1:$C$15,2,FALSE)</f>
        <v>No Aplica</v>
      </c>
      <c r="X8" s="298" t="s">
        <v>861</v>
      </c>
      <c r="Y8" s="323" t="s">
        <v>862</v>
      </c>
      <c r="Z8" s="270" t="s">
        <v>49</v>
      </c>
      <c r="AA8" s="153">
        <v>1</v>
      </c>
      <c r="AB8" s="153">
        <v>1</v>
      </c>
      <c r="AC8" s="153">
        <v>1</v>
      </c>
      <c r="AD8" s="153">
        <v>1</v>
      </c>
      <c r="AE8" s="170">
        <f t="shared" si="1"/>
        <v>4</v>
      </c>
      <c r="AF8" s="203" t="s">
        <v>863</v>
      </c>
      <c r="AG8" s="156"/>
    </row>
    <row r="9" spans="1:33" ht="120.75" customHeight="1" x14ac:dyDescent="0.2">
      <c r="A9" s="321"/>
      <c r="B9" s="158"/>
      <c r="C9" s="159"/>
      <c r="D9" s="201"/>
      <c r="E9" s="230"/>
      <c r="F9" s="200"/>
      <c r="G9" s="322"/>
      <c r="H9" s="172"/>
      <c r="I9" s="173"/>
      <c r="J9" s="147">
        <v>320801202</v>
      </c>
      <c r="K9" s="164" t="s">
        <v>864</v>
      </c>
      <c r="L9" s="266" t="s">
        <v>860</v>
      </c>
      <c r="M9" s="153">
        <v>2</v>
      </c>
      <c r="N9" s="153">
        <v>2</v>
      </c>
      <c r="O9" s="153">
        <v>2</v>
      </c>
      <c r="P9" s="153">
        <v>2</v>
      </c>
      <c r="Q9" s="170">
        <f t="shared" si="0"/>
        <v>8</v>
      </c>
      <c r="R9" s="159"/>
      <c r="S9" s="259" t="s">
        <v>850</v>
      </c>
      <c r="T9" s="260" t="str">
        <f>VLOOKUP(S9,IMG!$A$1:$B$28,2,FALSE)</f>
        <v>Ejecución de Acciones en Educación Ambiental</v>
      </c>
      <c r="U9" s="259" t="s">
        <v>46</v>
      </c>
      <c r="V9" s="251" t="str">
        <f>VLOOKUP(U9,IEDI!$A$1:$C$15,3,FALSE)</f>
        <v>N.A</v>
      </c>
      <c r="W9" s="260" t="str">
        <f>VLOOKUP(U9,IEDI!$A$1:$C$15,2,FALSE)</f>
        <v>No Aplica</v>
      </c>
      <c r="X9" s="299"/>
      <c r="Y9" s="325"/>
      <c r="Z9" s="160"/>
      <c r="AA9" s="153">
        <v>2</v>
      </c>
      <c r="AB9" s="153">
        <v>2</v>
      </c>
      <c r="AC9" s="153">
        <v>2</v>
      </c>
      <c r="AD9" s="153">
        <v>2</v>
      </c>
      <c r="AE9" s="170">
        <f t="shared" si="1"/>
        <v>8</v>
      </c>
      <c r="AF9" s="203"/>
      <c r="AG9" s="156"/>
    </row>
    <row r="10" spans="1:33" ht="135" customHeight="1" x14ac:dyDescent="0.2">
      <c r="A10" s="321"/>
      <c r="B10" s="158"/>
      <c r="C10" s="159"/>
      <c r="D10" s="201"/>
      <c r="E10" s="230"/>
      <c r="F10" s="200"/>
      <c r="G10" s="322"/>
      <c r="H10" s="172"/>
      <c r="I10" s="173"/>
      <c r="J10" s="147">
        <v>320800600</v>
      </c>
      <c r="K10" s="164" t="s">
        <v>865</v>
      </c>
      <c r="L10" s="165" t="s">
        <v>860</v>
      </c>
      <c r="M10" s="153">
        <v>5</v>
      </c>
      <c r="N10" s="153">
        <v>5</v>
      </c>
      <c r="O10" s="153">
        <v>5</v>
      </c>
      <c r="P10" s="153">
        <v>5</v>
      </c>
      <c r="Q10" s="170">
        <f t="shared" si="0"/>
        <v>20</v>
      </c>
      <c r="R10" s="192"/>
      <c r="S10" s="259" t="s">
        <v>850</v>
      </c>
      <c r="T10" s="260" t="str">
        <f>VLOOKUP(S10,IMG!$A$1:$B$28,2,FALSE)</f>
        <v>Ejecución de Acciones en Educación Ambiental</v>
      </c>
      <c r="U10" s="259" t="s">
        <v>46</v>
      </c>
      <c r="V10" s="251" t="str">
        <f>VLOOKUP(U10,IEDI!$A$1:$C$15,3,FALSE)</f>
        <v>N.A</v>
      </c>
      <c r="W10" s="260" t="str">
        <f>VLOOKUP(U10,IEDI!$A$1:$C$15,2,FALSE)</f>
        <v>No Aplica</v>
      </c>
      <c r="X10" s="300"/>
      <c r="Y10" s="324"/>
      <c r="Z10" s="193"/>
      <c r="AA10" s="153">
        <v>5</v>
      </c>
      <c r="AB10" s="153">
        <v>5</v>
      </c>
      <c r="AC10" s="153">
        <v>5</v>
      </c>
      <c r="AD10" s="153">
        <v>5</v>
      </c>
      <c r="AE10" s="170">
        <f t="shared" si="1"/>
        <v>20</v>
      </c>
      <c r="AF10" s="203"/>
      <c r="AG10" s="156"/>
    </row>
    <row r="11" spans="1:33" ht="118.5" customHeight="1" x14ac:dyDescent="0.2">
      <c r="A11" s="321"/>
      <c r="B11" s="158"/>
      <c r="C11" s="159"/>
      <c r="D11" s="201"/>
      <c r="E11" s="230"/>
      <c r="F11" s="200"/>
      <c r="G11" s="322"/>
      <c r="H11" s="147" t="s">
        <v>866</v>
      </c>
      <c r="I11" s="164" t="s">
        <v>867</v>
      </c>
      <c r="J11" s="147">
        <v>320800600</v>
      </c>
      <c r="K11" s="164" t="s">
        <v>865</v>
      </c>
      <c r="L11" s="165" t="s">
        <v>860</v>
      </c>
      <c r="M11" s="153">
        <v>30</v>
      </c>
      <c r="N11" s="153">
        <v>30</v>
      </c>
      <c r="O11" s="153">
        <v>30</v>
      </c>
      <c r="P11" s="153">
        <v>30</v>
      </c>
      <c r="Q11" s="170">
        <f t="shared" si="0"/>
        <v>120</v>
      </c>
      <c r="R11" s="251" t="s">
        <v>410</v>
      </c>
      <c r="S11" s="259" t="s">
        <v>850</v>
      </c>
      <c r="T11" s="260" t="str">
        <f>VLOOKUP(S11,IMG!$A$1:$B$28,2,FALSE)</f>
        <v>Ejecución de Acciones en Educación Ambiental</v>
      </c>
      <c r="U11" s="259" t="s">
        <v>46</v>
      </c>
      <c r="V11" s="251" t="str">
        <f>VLOOKUP(U11,IEDI!$A$1:$C$15,3,FALSE)</f>
        <v>N.A</v>
      </c>
      <c r="W11" s="260" t="str">
        <f>VLOOKUP(U11,IEDI!$A$1:$C$15,2,FALSE)</f>
        <v>No Aplica</v>
      </c>
      <c r="X11" s="147" t="s">
        <v>868</v>
      </c>
      <c r="Y11" s="164" t="s">
        <v>867</v>
      </c>
      <c r="Z11" s="296"/>
      <c r="AA11" s="153">
        <v>30</v>
      </c>
      <c r="AB11" s="153">
        <v>30</v>
      </c>
      <c r="AC11" s="153">
        <v>30</v>
      </c>
      <c r="AD11" s="153">
        <v>30</v>
      </c>
      <c r="AE11" s="170">
        <f t="shared" si="1"/>
        <v>120</v>
      </c>
      <c r="AF11" s="265" t="s">
        <v>869</v>
      </c>
      <c r="AG11" s="156"/>
    </row>
    <row r="12" spans="1:33" ht="119.25" customHeight="1" x14ac:dyDescent="0.2">
      <c r="A12" s="321"/>
      <c r="B12" s="158"/>
      <c r="C12" s="159"/>
      <c r="D12" s="201" t="s">
        <v>843</v>
      </c>
      <c r="E12" s="230" t="s">
        <v>844</v>
      </c>
      <c r="F12" s="200" t="s">
        <v>845</v>
      </c>
      <c r="G12" s="322" t="s">
        <v>870</v>
      </c>
      <c r="H12" s="147" t="s">
        <v>871</v>
      </c>
      <c r="I12" s="164" t="s">
        <v>872</v>
      </c>
      <c r="J12" s="147">
        <v>320801200</v>
      </c>
      <c r="K12" s="164" t="s">
        <v>859</v>
      </c>
      <c r="L12" s="165" t="s">
        <v>860</v>
      </c>
      <c r="M12" s="153"/>
      <c r="N12" s="153">
        <v>1</v>
      </c>
      <c r="O12" s="153"/>
      <c r="P12" s="153"/>
      <c r="Q12" s="170">
        <f t="shared" si="0"/>
        <v>1</v>
      </c>
      <c r="R12" s="251" t="s">
        <v>410</v>
      </c>
      <c r="S12" s="259" t="s">
        <v>850</v>
      </c>
      <c r="T12" s="252" t="str">
        <f>VLOOKUP(S12,IMG!$A$1:$B$28,2,FALSE)</f>
        <v>Ejecución de Acciones en Educación Ambiental</v>
      </c>
      <c r="U12" s="259" t="s">
        <v>46</v>
      </c>
      <c r="V12" s="251" t="str">
        <f>VLOOKUP(U12,IEDI!$A$1:$C$15,3,FALSE)</f>
        <v>N.A</v>
      </c>
      <c r="W12" s="260" t="str">
        <f>VLOOKUP(U12,IEDI!$A$1:$C$15,2,FALSE)</f>
        <v>No Aplica</v>
      </c>
      <c r="X12" s="147" t="s">
        <v>873</v>
      </c>
      <c r="Y12" s="164" t="s">
        <v>874</v>
      </c>
      <c r="Z12" s="296" t="s">
        <v>49</v>
      </c>
      <c r="AA12" s="153"/>
      <c r="AB12" s="153">
        <v>1</v>
      </c>
      <c r="AC12" s="153"/>
      <c r="AD12" s="153"/>
      <c r="AE12" s="170">
        <f t="shared" si="1"/>
        <v>1</v>
      </c>
      <c r="AF12" s="148" t="s">
        <v>875</v>
      </c>
      <c r="AG12" s="156"/>
    </row>
    <row r="13" spans="1:33" ht="80.25" customHeight="1" x14ac:dyDescent="0.2">
      <c r="A13" s="321"/>
      <c r="B13" s="158"/>
      <c r="C13" s="159"/>
      <c r="D13" s="201"/>
      <c r="E13" s="230"/>
      <c r="F13" s="200"/>
      <c r="G13" s="322"/>
      <c r="H13" s="147" t="s">
        <v>876</v>
      </c>
      <c r="I13" s="164" t="s">
        <v>877</v>
      </c>
      <c r="J13" s="147">
        <v>320801200</v>
      </c>
      <c r="K13" s="164" t="s">
        <v>859</v>
      </c>
      <c r="L13" s="165" t="s">
        <v>860</v>
      </c>
      <c r="M13" s="153">
        <v>1</v>
      </c>
      <c r="N13" s="153">
        <v>1</v>
      </c>
      <c r="O13" s="153">
        <v>1</v>
      </c>
      <c r="P13" s="153">
        <v>1</v>
      </c>
      <c r="Q13" s="170">
        <f t="shared" si="0"/>
        <v>4</v>
      </c>
      <c r="R13" s="251" t="s">
        <v>410</v>
      </c>
      <c r="S13" s="259" t="s">
        <v>46</v>
      </c>
      <c r="T13" s="252"/>
      <c r="U13" s="259" t="s">
        <v>46</v>
      </c>
      <c r="V13" s="251" t="str">
        <f>VLOOKUP(U13,IEDI!$A$1:$C$15,3,FALSE)</f>
        <v>N.A</v>
      </c>
      <c r="W13" s="260" t="str">
        <f>VLOOKUP(U13,IEDI!$A$1:$C$15,2,FALSE)</f>
        <v>No Aplica</v>
      </c>
      <c r="X13" s="147" t="s">
        <v>878</v>
      </c>
      <c r="Y13" s="164" t="s">
        <v>879</v>
      </c>
      <c r="Z13" s="296" t="s">
        <v>49</v>
      </c>
      <c r="AA13" s="153">
        <v>1</v>
      </c>
      <c r="AB13" s="153">
        <v>1</v>
      </c>
      <c r="AC13" s="153">
        <v>1</v>
      </c>
      <c r="AD13" s="153">
        <v>1</v>
      </c>
      <c r="AE13" s="170">
        <f t="shared" si="1"/>
        <v>4</v>
      </c>
      <c r="AF13" s="148" t="s">
        <v>880</v>
      </c>
      <c r="AG13" s="156"/>
    </row>
    <row r="14" spans="1:33" ht="81" customHeight="1" x14ac:dyDescent="0.2">
      <c r="A14" s="321"/>
      <c r="B14" s="158"/>
      <c r="C14" s="159"/>
      <c r="D14" s="201"/>
      <c r="E14" s="230"/>
      <c r="F14" s="200"/>
      <c r="G14" s="322"/>
      <c r="H14" s="147" t="s">
        <v>881</v>
      </c>
      <c r="I14" s="164" t="s">
        <v>882</v>
      </c>
      <c r="J14" s="147">
        <v>320800600</v>
      </c>
      <c r="K14" s="164" t="s">
        <v>865</v>
      </c>
      <c r="L14" s="165" t="s">
        <v>860</v>
      </c>
      <c r="M14" s="153">
        <v>1</v>
      </c>
      <c r="N14" s="153">
        <v>1</v>
      </c>
      <c r="O14" s="153">
        <v>1</v>
      </c>
      <c r="P14" s="153">
        <v>1</v>
      </c>
      <c r="Q14" s="170">
        <f t="shared" si="0"/>
        <v>4</v>
      </c>
      <c r="R14" s="251" t="s">
        <v>434</v>
      </c>
      <c r="S14" s="259" t="s">
        <v>46</v>
      </c>
      <c r="T14" s="252"/>
      <c r="U14" s="259" t="s">
        <v>46</v>
      </c>
      <c r="V14" s="251" t="str">
        <f>VLOOKUP(U14,IEDI!$A$1:$C$15,3,FALSE)</f>
        <v>N.A</v>
      </c>
      <c r="W14" s="260" t="str">
        <f>VLOOKUP(U14,IEDI!$A$1:$C$15,2,FALSE)</f>
        <v>No Aplica</v>
      </c>
      <c r="X14" s="147" t="s">
        <v>883</v>
      </c>
      <c r="Y14" s="164" t="s">
        <v>884</v>
      </c>
      <c r="Z14" s="296"/>
      <c r="AA14" s="153">
        <v>1</v>
      </c>
      <c r="AB14" s="153">
        <v>1</v>
      </c>
      <c r="AC14" s="153">
        <v>1</v>
      </c>
      <c r="AD14" s="153">
        <v>1</v>
      </c>
      <c r="AE14" s="170">
        <f t="shared" si="1"/>
        <v>4</v>
      </c>
      <c r="AF14" s="148" t="s">
        <v>885</v>
      </c>
      <c r="AG14" s="156"/>
    </row>
    <row r="15" spans="1:33" ht="145.5" customHeight="1" x14ac:dyDescent="0.2">
      <c r="A15" s="321"/>
      <c r="B15" s="158"/>
      <c r="C15" s="159"/>
      <c r="D15" s="199" t="s">
        <v>843</v>
      </c>
      <c r="E15" s="230" t="s">
        <v>844</v>
      </c>
      <c r="F15" s="200" t="s">
        <v>886</v>
      </c>
      <c r="G15" s="322" t="s">
        <v>887</v>
      </c>
      <c r="H15" s="326" t="s">
        <v>888</v>
      </c>
      <c r="I15" s="173" t="s">
        <v>889</v>
      </c>
      <c r="J15" s="147">
        <v>320800300</v>
      </c>
      <c r="K15" s="164" t="s">
        <v>890</v>
      </c>
      <c r="L15" s="165" t="s">
        <v>891</v>
      </c>
      <c r="M15" s="153"/>
      <c r="N15" s="153">
        <v>1</v>
      </c>
      <c r="O15" s="153"/>
      <c r="P15" s="153"/>
      <c r="Q15" s="170">
        <f t="shared" si="0"/>
        <v>1</v>
      </c>
      <c r="R15" s="144" t="s">
        <v>434</v>
      </c>
      <c r="S15" s="259" t="s">
        <v>46</v>
      </c>
      <c r="T15" s="260" t="str">
        <f>VLOOKUP(S15,IMG!$A$1:$B$28,2,FALSE)</f>
        <v xml:space="preserve">No Aplica </v>
      </c>
      <c r="U15" s="259" t="s">
        <v>46</v>
      </c>
      <c r="V15" s="251" t="str">
        <f>VLOOKUP(U15,IEDI!$A$1:$C$15,3,FALSE)</f>
        <v>N.A</v>
      </c>
      <c r="W15" s="260" t="str">
        <f>VLOOKUP(U15,IEDI!$A$1:$C$15,2,FALSE)</f>
        <v>No Aplica</v>
      </c>
      <c r="X15" s="326" t="s">
        <v>892</v>
      </c>
      <c r="Y15" s="173" t="s">
        <v>889</v>
      </c>
      <c r="Z15" s="296"/>
      <c r="AA15" s="153"/>
      <c r="AB15" s="153">
        <v>1</v>
      </c>
      <c r="AC15" s="153"/>
      <c r="AD15" s="153"/>
      <c r="AE15" s="170">
        <f t="shared" si="1"/>
        <v>1</v>
      </c>
      <c r="AF15" s="204" t="s">
        <v>893</v>
      </c>
      <c r="AG15" s="156"/>
    </row>
    <row r="16" spans="1:33" ht="145.5" customHeight="1" x14ac:dyDescent="0.2">
      <c r="A16" s="321"/>
      <c r="B16" s="158"/>
      <c r="C16" s="159"/>
      <c r="D16" s="199"/>
      <c r="E16" s="230"/>
      <c r="F16" s="200"/>
      <c r="G16" s="322"/>
      <c r="H16" s="326"/>
      <c r="I16" s="173"/>
      <c r="J16" s="147">
        <v>320800301</v>
      </c>
      <c r="K16" s="164" t="s">
        <v>894</v>
      </c>
      <c r="L16" s="165" t="s">
        <v>891</v>
      </c>
      <c r="M16" s="153"/>
      <c r="N16" s="153">
        <v>1</v>
      </c>
      <c r="O16" s="153"/>
      <c r="P16" s="153"/>
      <c r="Q16" s="170">
        <f t="shared" si="0"/>
        <v>1</v>
      </c>
      <c r="R16" s="192"/>
      <c r="S16" s="259" t="s">
        <v>46</v>
      </c>
      <c r="T16" s="260" t="str">
        <f>VLOOKUP(S16,IMG!$A$1:$B$28,2,FALSE)</f>
        <v xml:space="preserve">No Aplica </v>
      </c>
      <c r="U16" s="259" t="s">
        <v>46</v>
      </c>
      <c r="V16" s="251" t="str">
        <f>VLOOKUP(U16,IEDI!$A$1:$C$15,3,FALSE)</f>
        <v>N.A</v>
      </c>
      <c r="W16" s="260" t="str">
        <f>VLOOKUP(U16,IEDI!$A$1:$C$15,2,FALSE)</f>
        <v>No Aplica</v>
      </c>
      <c r="X16" s="326"/>
      <c r="Y16" s="173"/>
      <c r="Z16" s="296"/>
      <c r="AA16" s="153"/>
      <c r="AB16" s="153">
        <v>1</v>
      </c>
      <c r="AC16" s="153"/>
      <c r="AD16" s="153"/>
      <c r="AE16" s="170">
        <f t="shared" si="1"/>
        <v>1</v>
      </c>
      <c r="AF16" s="204" t="s">
        <v>895</v>
      </c>
      <c r="AG16" s="156"/>
    </row>
    <row r="17" spans="1:33" ht="104.25" customHeight="1" x14ac:dyDescent="0.2">
      <c r="A17" s="321"/>
      <c r="B17" s="158"/>
      <c r="C17" s="159"/>
      <c r="D17" s="201" t="s">
        <v>703</v>
      </c>
      <c r="E17" s="230" t="s">
        <v>896</v>
      </c>
      <c r="F17" s="200" t="s">
        <v>897</v>
      </c>
      <c r="G17" s="322" t="s">
        <v>898</v>
      </c>
      <c r="H17" s="326" t="s">
        <v>899</v>
      </c>
      <c r="I17" s="173" t="s">
        <v>900</v>
      </c>
      <c r="J17" s="147">
        <v>320800800</v>
      </c>
      <c r="K17" s="164" t="s">
        <v>901</v>
      </c>
      <c r="L17" s="165" t="s">
        <v>807</v>
      </c>
      <c r="M17" s="153">
        <v>5</v>
      </c>
      <c r="N17" s="153">
        <v>5</v>
      </c>
      <c r="O17" s="153">
        <v>5</v>
      </c>
      <c r="P17" s="153">
        <v>5</v>
      </c>
      <c r="Q17" s="170">
        <f t="shared" si="0"/>
        <v>20</v>
      </c>
      <c r="R17" s="144" t="s">
        <v>410</v>
      </c>
      <c r="S17" s="259" t="s">
        <v>46</v>
      </c>
      <c r="T17" s="260" t="str">
        <f>VLOOKUP(S17,IMG!$A$1:$B$28,2,FALSE)</f>
        <v xml:space="preserve">No Aplica </v>
      </c>
      <c r="U17" s="259" t="s">
        <v>46</v>
      </c>
      <c r="V17" s="251" t="str">
        <f>VLOOKUP(U17,IEDI!$A$1:$C$15,3,FALSE)</f>
        <v>N.A</v>
      </c>
      <c r="W17" s="260" t="str">
        <f>VLOOKUP(U17,IEDI!$A$1:$C$15,2,FALSE)</f>
        <v>No Aplica</v>
      </c>
      <c r="X17" s="326" t="s">
        <v>902</v>
      </c>
      <c r="Y17" s="173" t="s">
        <v>903</v>
      </c>
      <c r="Z17" s="296"/>
      <c r="AA17" s="153">
        <v>5</v>
      </c>
      <c r="AB17" s="153">
        <v>5</v>
      </c>
      <c r="AC17" s="153">
        <v>5</v>
      </c>
      <c r="AD17" s="153">
        <v>5</v>
      </c>
      <c r="AE17" s="170">
        <f t="shared" si="1"/>
        <v>20</v>
      </c>
      <c r="AF17" s="148" t="s">
        <v>904</v>
      </c>
      <c r="AG17" s="156"/>
    </row>
    <row r="18" spans="1:33" ht="174.75" customHeight="1" x14ac:dyDescent="0.2">
      <c r="A18" s="321"/>
      <c r="B18" s="158"/>
      <c r="C18" s="159"/>
      <c r="D18" s="201"/>
      <c r="E18" s="230"/>
      <c r="F18" s="200"/>
      <c r="G18" s="322"/>
      <c r="H18" s="326"/>
      <c r="I18" s="173"/>
      <c r="J18" s="147">
        <v>320800802</v>
      </c>
      <c r="K18" s="164" t="s">
        <v>905</v>
      </c>
      <c r="L18" s="266" t="s">
        <v>807</v>
      </c>
      <c r="M18" s="153">
        <v>5</v>
      </c>
      <c r="N18" s="153">
        <v>5</v>
      </c>
      <c r="O18" s="153">
        <v>5</v>
      </c>
      <c r="P18" s="153">
        <v>5</v>
      </c>
      <c r="Q18" s="170">
        <f t="shared" si="0"/>
        <v>20</v>
      </c>
      <c r="R18" s="192"/>
      <c r="S18" s="259" t="s">
        <v>46</v>
      </c>
      <c r="T18" s="260" t="str">
        <f>VLOOKUP(S18,IMG!$A$1:$B$28,2,FALSE)</f>
        <v xml:space="preserve">No Aplica </v>
      </c>
      <c r="U18" s="259" t="s">
        <v>46</v>
      </c>
      <c r="V18" s="251" t="str">
        <f>VLOOKUP(U18,IEDI!$A$1:$C$15,3,FALSE)</f>
        <v>N.A</v>
      </c>
      <c r="W18" s="260" t="str">
        <f>VLOOKUP(U18,IEDI!$A$1:$C$15,2,FALSE)</f>
        <v>No Aplica</v>
      </c>
      <c r="X18" s="326"/>
      <c r="Y18" s="173"/>
      <c r="Z18" s="296"/>
      <c r="AA18" s="153">
        <v>5</v>
      </c>
      <c r="AB18" s="153">
        <v>5</v>
      </c>
      <c r="AC18" s="153">
        <v>5</v>
      </c>
      <c r="AD18" s="153">
        <v>5</v>
      </c>
      <c r="AE18" s="170">
        <f t="shared" si="1"/>
        <v>20</v>
      </c>
      <c r="AF18" s="148" t="s">
        <v>906</v>
      </c>
      <c r="AG18" s="156"/>
    </row>
    <row r="19" spans="1:33" ht="104.25" customHeight="1" x14ac:dyDescent="0.2">
      <c r="A19" s="321"/>
      <c r="B19" s="158"/>
      <c r="C19" s="159"/>
      <c r="D19" s="199" t="s">
        <v>907</v>
      </c>
      <c r="E19" s="200" t="s">
        <v>908</v>
      </c>
      <c r="F19" s="200" t="s">
        <v>909</v>
      </c>
      <c r="G19" s="322" t="s">
        <v>910</v>
      </c>
      <c r="H19" s="326" t="s">
        <v>911</v>
      </c>
      <c r="I19" s="173" t="s">
        <v>912</v>
      </c>
      <c r="J19" s="147">
        <v>320801100</v>
      </c>
      <c r="K19" s="164" t="s">
        <v>913</v>
      </c>
      <c r="L19" s="165" t="s">
        <v>62</v>
      </c>
      <c r="M19" s="153"/>
      <c r="N19" s="153">
        <v>1</v>
      </c>
      <c r="O19" s="153"/>
      <c r="P19" s="153"/>
      <c r="Q19" s="170">
        <f t="shared" si="0"/>
        <v>1</v>
      </c>
      <c r="R19" s="144" t="s">
        <v>410</v>
      </c>
      <c r="S19" s="259" t="s">
        <v>46</v>
      </c>
      <c r="T19" s="260" t="str">
        <f>VLOOKUP(S19,IMG!$A$1:$B$28,2,FALSE)</f>
        <v xml:space="preserve">No Aplica </v>
      </c>
      <c r="U19" s="259" t="s">
        <v>46</v>
      </c>
      <c r="V19" s="251" t="str">
        <f>VLOOKUP(U19,IEDI!$A$1:$C$15,3,FALSE)</f>
        <v>N.A</v>
      </c>
      <c r="W19" s="260" t="str">
        <f>VLOOKUP(U19,IEDI!$A$1:$C$15,2,FALSE)</f>
        <v>No Aplica</v>
      </c>
      <c r="X19" s="326" t="s">
        <v>914</v>
      </c>
      <c r="Y19" s="173" t="s">
        <v>915</v>
      </c>
      <c r="Z19" s="270" t="s">
        <v>49</v>
      </c>
      <c r="AA19" s="153"/>
      <c r="AB19" s="153">
        <v>1</v>
      </c>
      <c r="AC19" s="153"/>
      <c r="AD19" s="153"/>
      <c r="AE19" s="170">
        <f t="shared" si="1"/>
        <v>1</v>
      </c>
      <c r="AF19" s="232" t="s">
        <v>916</v>
      </c>
      <c r="AG19" s="156"/>
    </row>
    <row r="20" spans="1:33" ht="90.75" customHeight="1" x14ac:dyDescent="0.2">
      <c r="A20" s="321"/>
      <c r="B20" s="158"/>
      <c r="C20" s="159"/>
      <c r="D20" s="201"/>
      <c r="E20" s="230"/>
      <c r="F20" s="200"/>
      <c r="G20" s="322"/>
      <c r="H20" s="326"/>
      <c r="I20" s="173"/>
      <c r="J20" s="147">
        <v>320801300</v>
      </c>
      <c r="K20" s="164" t="s">
        <v>917</v>
      </c>
      <c r="L20" s="165" t="s">
        <v>860</v>
      </c>
      <c r="M20" s="153"/>
      <c r="N20" s="153">
        <v>1</v>
      </c>
      <c r="O20" s="153"/>
      <c r="P20" s="153"/>
      <c r="Q20" s="170">
        <f t="shared" si="0"/>
        <v>1</v>
      </c>
      <c r="R20" s="192"/>
      <c r="S20" s="259" t="s">
        <v>46</v>
      </c>
      <c r="T20" s="260" t="str">
        <f>VLOOKUP(S20,IMG!$A$1:$B$28,2,FALSE)</f>
        <v xml:space="preserve">No Aplica </v>
      </c>
      <c r="U20" s="259" t="s">
        <v>46</v>
      </c>
      <c r="V20" s="251" t="str">
        <f>VLOOKUP(U20,IEDI!$A$1:$C$15,3,FALSE)</f>
        <v>N.A</v>
      </c>
      <c r="W20" s="260" t="str">
        <f>VLOOKUP(U20,IEDI!$A$1:$C$15,2,FALSE)</f>
        <v>No Aplica</v>
      </c>
      <c r="X20" s="326"/>
      <c r="Y20" s="173"/>
      <c r="Z20" s="193"/>
      <c r="AA20" s="153"/>
      <c r="AB20" s="153">
        <v>1</v>
      </c>
      <c r="AC20" s="153"/>
      <c r="AD20" s="153"/>
      <c r="AE20" s="170">
        <f t="shared" si="1"/>
        <v>1</v>
      </c>
      <c r="AF20" s="232" t="s">
        <v>918</v>
      </c>
      <c r="AG20" s="156"/>
    </row>
    <row r="21" spans="1:33" ht="114.75" customHeight="1" x14ac:dyDescent="0.2">
      <c r="A21" s="321"/>
      <c r="B21" s="158"/>
      <c r="C21" s="159"/>
      <c r="D21" s="201"/>
      <c r="E21" s="230"/>
      <c r="F21" s="200"/>
      <c r="G21" s="322"/>
      <c r="H21" s="326" t="s">
        <v>919</v>
      </c>
      <c r="I21" s="173" t="s">
        <v>920</v>
      </c>
      <c r="J21" s="147">
        <v>320801301</v>
      </c>
      <c r="K21" s="164" t="s">
        <v>921</v>
      </c>
      <c r="L21" s="165" t="s">
        <v>860</v>
      </c>
      <c r="M21" s="153">
        <v>2</v>
      </c>
      <c r="N21" s="153">
        <v>2</v>
      </c>
      <c r="O21" s="153">
        <v>2</v>
      </c>
      <c r="P21" s="153">
        <v>2</v>
      </c>
      <c r="Q21" s="170">
        <f t="shared" si="0"/>
        <v>8</v>
      </c>
      <c r="R21" s="144" t="s">
        <v>410</v>
      </c>
      <c r="S21" s="259" t="s">
        <v>46</v>
      </c>
      <c r="T21" s="260" t="str">
        <f>VLOOKUP(S21,IMG!$A$1:$B$28,2,FALSE)</f>
        <v xml:space="preserve">No Aplica </v>
      </c>
      <c r="U21" s="259" t="s">
        <v>46</v>
      </c>
      <c r="V21" s="251" t="str">
        <f>VLOOKUP(U21,IEDI!$A$1:$C$15,3,FALSE)</f>
        <v>N.A</v>
      </c>
      <c r="W21" s="260" t="str">
        <f>VLOOKUP(U21,IEDI!$A$1:$C$15,2,FALSE)</f>
        <v>No Aplica</v>
      </c>
      <c r="X21" s="326" t="s">
        <v>922</v>
      </c>
      <c r="Y21" s="173" t="s">
        <v>923</v>
      </c>
      <c r="Z21" s="270" t="s">
        <v>49</v>
      </c>
      <c r="AA21" s="153">
        <v>2</v>
      </c>
      <c r="AB21" s="153">
        <v>2</v>
      </c>
      <c r="AC21" s="153">
        <v>2</v>
      </c>
      <c r="AD21" s="153">
        <v>2</v>
      </c>
      <c r="AE21" s="170">
        <f t="shared" si="1"/>
        <v>8</v>
      </c>
      <c r="AF21" s="232" t="s">
        <v>916</v>
      </c>
      <c r="AG21" s="156"/>
    </row>
    <row r="22" spans="1:33" ht="77.25" customHeight="1" x14ac:dyDescent="0.2">
      <c r="A22" s="321"/>
      <c r="B22" s="158"/>
      <c r="C22" s="159"/>
      <c r="D22" s="201"/>
      <c r="E22" s="230"/>
      <c r="F22" s="200"/>
      <c r="G22" s="322"/>
      <c r="H22" s="326"/>
      <c r="I22" s="173"/>
      <c r="J22" s="147">
        <v>320801303</v>
      </c>
      <c r="K22" s="164" t="s">
        <v>924</v>
      </c>
      <c r="L22" s="266" t="s">
        <v>860</v>
      </c>
      <c r="M22" s="153">
        <v>2</v>
      </c>
      <c r="N22" s="153">
        <v>2</v>
      </c>
      <c r="O22" s="153">
        <v>2</v>
      </c>
      <c r="P22" s="153">
        <v>2</v>
      </c>
      <c r="Q22" s="170">
        <f t="shared" si="0"/>
        <v>8</v>
      </c>
      <c r="R22" s="192"/>
      <c r="S22" s="259" t="s">
        <v>46</v>
      </c>
      <c r="T22" s="260" t="str">
        <f>VLOOKUP(S22,IMG!$A$1:$B$28,2,FALSE)</f>
        <v xml:space="preserve">No Aplica </v>
      </c>
      <c r="U22" s="259" t="s">
        <v>46</v>
      </c>
      <c r="V22" s="251" t="str">
        <f>VLOOKUP(U22,IEDI!$A$1:$C$15,3,FALSE)</f>
        <v>N.A</v>
      </c>
      <c r="W22" s="260" t="str">
        <f>VLOOKUP(U22,IEDI!$A$1:$C$15,2,FALSE)</f>
        <v>No Aplica</v>
      </c>
      <c r="X22" s="326"/>
      <c r="Y22" s="173"/>
      <c r="Z22" s="193"/>
      <c r="AA22" s="153">
        <v>2</v>
      </c>
      <c r="AB22" s="153">
        <v>2</v>
      </c>
      <c r="AC22" s="153">
        <v>2</v>
      </c>
      <c r="AD22" s="153">
        <v>2</v>
      </c>
      <c r="AE22" s="170">
        <f t="shared" si="1"/>
        <v>8</v>
      </c>
      <c r="AF22" s="260" t="s">
        <v>925</v>
      </c>
      <c r="AG22" s="156"/>
    </row>
    <row r="23" spans="1:33" ht="153" customHeight="1" x14ac:dyDescent="0.2">
      <c r="A23" s="321"/>
      <c r="B23" s="191"/>
      <c r="C23" s="192"/>
      <c r="D23" s="201"/>
      <c r="E23" s="230"/>
      <c r="F23" s="200"/>
      <c r="G23" s="322"/>
      <c r="H23" s="149" t="s">
        <v>926</v>
      </c>
      <c r="I23" s="164" t="s">
        <v>927</v>
      </c>
      <c r="J23" s="327" t="s">
        <v>928</v>
      </c>
      <c r="K23" s="328" t="s">
        <v>917</v>
      </c>
      <c r="L23" s="165" t="s">
        <v>860</v>
      </c>
      <c r="M23" s="153">
        <v>1</v>
      </c>
      <c r="N23" s="153">
        <v>1</v>
      </c>
      <c r="O23" s="153">
        <v>1</v>
      </c>
      <c r="P23" s="153">
        <v>1</v>
      </c>
      <c r="Q23" s="170">
        <f t="shared" si="0"/>
        <v>4</v>
      </c>
      <c r="R23" s="251" t="s">
        <v>410</v>
      </c>
      <c r="S23" s="259" t="s">
        <v>46</v>
      </c>
      <c r="T23" s="260" t="str">
        <f>VLOOKUP(S23,IMG!$A$1:$B$28,2,FALSE)</f>
        <v xml:space="preserve">No Aplica </v>
      </c>
      <c r="U23" s="259" t="s">
        <v>46</v>
      </c>
      <c r="V23" s="251" t="str">
        <f>VLOOKUP(U23,IEDI!$A$1:$C$15,3,FALSE)</f>
        <v>N.A</v>
      </c>
      <c r="W23" s="260" t="str">
        <f>VLOOKUP(U23,IEDI!$A$1:$C$15,2,FALSE)</f>
        <v>No Aplica</v>
      </c>
      <c r="X23" s="149" t="s">
        <v>929</v>
      </c>
      <c r="Y23" s="164" t="s">
        <v>930</v>
      </c>
      <c r="Z23" s="296"/>
      <c r="AA23" s="153">
        <v>1</v>
      </c>
      <c r="AB23" s="153">
        <v>1</v>
      </c>
      <c r="AC23" s="153">
        <v>1</v>
      </c>
      <c r="AD23" s="153">
        <v>1</v>
      </c>
      <c r="AE23" s="170">
        <f t="shared" si="1"/>
        <v>4</v>
      </c>
      <c r="AF23" s="232" t="s">
        <v>931</v>
      </c>
      <c r="AG23" s="156"/>
    </row>
  </sheetData>
  <sheetProtection algorithmName="SHA-512" hashValue="5/kSl1YBCgBYr8+tE4I/pQ/DmXOLx5xkDXmrQJwEkN778sYLKoa4e8sCKiIuemoJARHYRMhNR73u8OOL7mzTVA==" saltValue="tnesVu1bT10i4wlQdv8PRA==" spinCount="100000" sheet="1" objects="1" scenarios="1"/>
  <mergeCells count="78">
    <mergeCell ref="S3:T3"/>
    <mergeCell ref="U3:W3"/>
    <mergeCell ref="X3:Z3"/>
    <mergeCell ref="AA3:AF3"/>
    <mergeCell ref="X17:X18"/>
    <mergeCell ref="Z6:Z7"/>
    <mergeCell ref="AF8:AF10"/>
    <mergeCell ref="Z8:Z10"/>
    <mergeCell ref="X15:X16"/>
    <mergeCell ref="Y15:Y16"/>
    <mergeCell ref="A12:A14"/>
    <mergeCell ref="A15:A16"/>
    <mergeCell ref="A17:A18"/>
    <mergeCell ref="A19:A23"/>
    <mergeCell ref="A1:Q1"/>
    <mergeCell ref="A2:Q2"/>
    <mergeCell ref="G3:L3"/>
    <mergeCell ref="M3:Q3"/>
    <mergeCell ref="C6:C23"/>
    <mergeCell ref="H15:H16"/>
    <mergeCell ref="H21:H22"/>
    <mergeCell ref="I21:I22"/>
    <mergeCell ref="G6:G7"/>
    <mergeCell ref="G8:G11"/>
    <mergeCell ref="G12:G14"/>
    <mergeCell ref="G15:G16"/>
    <mergeCell ref="G17:G18"/>
    <mergeCell ref="G19:G23"/>
    <mergeCell ref="I15:I16"/>
    <mergeCell ref="H17:H18"/>
    <mergeCell ref="I17:I18"/>
    <mergeCell ref="H19:H20"/>
    <mergeCell ref="I19:I20"/>
    <mergeCell ref="H8:H10"/>
    <mergeCell ref="I8:I10"/>
    <mergeCell ref="H6:H7"/>
    <mergeCell ref="I6:I7"/>
    <mergeCell ref="A6:A7"/>
    <mergeCell ref="F6:F7"/>
    <mergeCell ref="A8:A11"/>
    <mergeCell ref="B3:C3"/>
    <mergeCell ref="D3:F3"/>
    <mergeCell ref="A3:A4"/>
    <mergeCell ref="B6:B23"/>
    <mergeCell ref="D12:D14"/>
    <mergeCell ref="E12:E14"/>
    <mergeCell ref="F12:F14"/>
    <mergeCell ref="F15:F16"/>
    <mergeCell ref="E15:E16"/>
    <mergeCell ref="D15:D16"/>
    <mergeCell ref="F17:F18"/>
    <mergeCell ref="E17:E18"/>
    <mergeCell ref="D17:D18"/>
    <mergeCell ref="D6:D7"/>
    <mergeCell ref="E6:E7"/>
    <mergeCell ref="F19:F23"/>
    <mergeCell ref="E19:E23"/>
    <mergeCell ref="D19:D23"/>
    <mergeCell ref="D8:D11"/>
    <mergeCell ref="E8:E11"/>
    <mergeCell ref="F8:F11"/>
    <mergeCell ref="R8:R10"/>
    <mergeCell ref="X6:X7"/>
    <mergeCell ref="Y6:Y7"/>
    <mergeCell ref="X8:X10"/>
    <mergeCell ref="Y8:Y10"/>
    <mergeCell ref="R6:R7"/>
    <mergeCell ref="R15:R16"/>
    <mergeCell ref="Y17:Y18"/>
    <mergeCell ref="R17:R18"/>
    <mergeCell ref="X19:X20"/>
    <mergeCell ref="Y19:Y20"/>
    <mergeCell ref="Z19:Z20"/>
    <mergeCell ref="X21:X22"/>
    <mergeCell ref="Y21:Y22"/>
    <mergeCell ref="R19:R20"/>
    <mergeCell ref="R21:R22"/>
    <mergeCell ref="Z21:Z22"/>
  </mergeCells>
  <dataValidations count="4">
    <dataValidation type="list" allowBlank="1" showInputMessage="1" showErrorMessage="1" sqref="R8 R6 R11:R15 R17 R19 R21 R23" xr:uid="{1E15F609-A5EB-4813-8B97-D7D0BDE82E17}">
      <formula1>"CONVENIOS Y ALIANZAS,MISIONAL - ALIANZAS,COMPRA DE PREDIOS,MISIONAL, CONTRATACIÓN EXTERNA,ALIANZAS"</formula1>
    </dataValidation>
    <dataValidation type="list" allowBlank="1" showInputMessage="1" showErrorMessage="1" sqref="S6:S23" xr:uid="{0463F4E6-D3F2-4806-AB01-82F7062B6477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U6:U23" xr:uid="{D35E4004-A200-41FD-8088-272883DF02A6}">
      <formula1>"1,2,3,4,5,6,7,8,9,10,11,12,13,14,N.A"</formula1>
    </dataValidation>
    <dataValidation type="list" allowBlank="1" showInputMessage="1" showErrorMessage="1" sqref="Z6 Z8 Z11:Z19 Z21 Z23" xr:uid="{66310E4C-F242-4D9C-9704-2C6F3FA4694A}">
      <formula1>"PGOF - TALLER COMUNITARIO,DRMI,POMCAS,PGOF,PORH,REGLAMENTACIÓN,TALLER COMUNITARIO,RONDA HÍDRICA"</formula1>
    </dataValidation>
  </dataValidations>
  <pageMargins left="0.51181102362204722" right="0.51181102362204722" top="0.74803149606299213" bottom="0.74803149606299213" header="0.31496062992125984" footer="0.31496062992125984"/>
  <pageSetup paperSize="258" scale="2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0"/>
  <sheetViews>
    <sheetView view="pageBreakPreview" zoomScale="30" zoomScaleNormal="30" zoomScaleSheetLayoutView="30" workbookViewId="0">
      <pane ySplit="4" topLeftCell="A9" activePane="bottomLeft" state="frozen"/>
      <selection pane="bottomLeft" sqref="A1:AG20"/>
    </sheetView>
  </sheetViews>
  <sheetFormatPr baseColWidth="10" defaultColWidth="11.42578125" defaultRowHeight="15" x14ac:dyDescent="0.25"/>
  <cols>
    <col min="1" max="1" width="18" style="127" customWidth="1"/>
    <col min="2" max="2" width="10.85546875" style="127" customWidth="1"/>
    <col min="3" max="3" width="39.140625" style="127" customWidth="1"/>
    <col min="4" max="4" width="10.85546875" style="127" hidden="1" customWidth="1"/>
    <col min="5" max="5" width="31.42578125" style="127" hidden="1" customWidth="1"/>
    <col min="6" max="6" width="23.85546875" style="127" hidden="1" customWidth="1"/>
    <col min="7" max="7" width="25.140625" style="127" customWidth="1"/>
    <col min="8" max="8" width="16.140625" style="127" customWidth="1"/>
    <col min="9" max="9" width="53.42578125" style="127" customWidth="1"/>
    <col min="10" max="10" width="16.7109375" style="127" customWidth="1"/>
    <col min="11" max="11" width="55" style="127" customWidth="1"/>
    <col min="12" max="12" width="24.140625" style="127" customWidth="1"/>
    <col min="13" max="17" width="11.42578125" style="127" customWidth="1"/>
    <col min="18" max="18" width="23.42578125" style="278" customWidth="1"/>
    <col min="19" max="19" width="11.28515625" style="127" customWidth="1"/>
    <col min="20" max="20" width="56.7109375" style="127" customWidth="1"/>
    <col min="21" max="21" width="11.28515625" style="127" customWidth="1"/>
    <col min="22" max="22" width="11.42578125" style="127"/>
    <col min="23" max="23" width="42.7109375" style="127" customWidth="1"/>
    <col min="24" max="24" width="12.85546875" style="127" customWidth="1"/>
    <col min="25" max="25" width="67.7109375" style="127" customWidth="1"/>
    <col min="26" max="26" width="30.85546875" style="127" customWidth="1"/>
    <col min="27" max="31" width="11.28515625" style="127" customWidth="1"/>
    <col min="32" max="32" width="33.5703125" style="127" customWidth="1"/>
    <col min="33" max="33" width="53.85546875" style="127" customWidth="1"/>
    <col min="34" max="16384" width="11.42578125" style="127"/>
  </cols>
  <sheetData>
    <row r="1" spans="1:33" ht="39" customHeight="1" x14ac:dyDescent="0.2">
      <c r="A1" s="310" t="s">
        <v>932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41"/>
    </row>
    <row r="2" spans="1:33" ht="36" customHeight="1" x14ac:dyDescent="0.2">
      <c r="A2" s="309" t="s">
        <v>479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41"/>
    </row>
    <row r="3" spans="1:33" ht="27.75" customHeight="1" x14ac:dyDescent="0.3">
      <c r="A3" s="287" t="s">
        <v>2</v>
      </c>
      <c r="B3" s="311" t="s">
        <v>3</v>
      </c>
      <c r="C3" s="311"/>
      <c r="D3" s="312" t="s">
        <v>4</v>
      </c>
      <c r="E3" s="312"/>
      <c r="F3" s="312"/>
      <c r="G3" s="313" t="s">
        <v>933</v>
      </c>
      <c r="H3" s="314"/>
      <c r="I3" s="314"/>
      <c r="J3" s="314"/>
      <c r="K3" s="314"/>
      <c r="L3" s="314"/>
      <c r="M3" s="329" t="s">
        <v>607</v>
      </c>
      <c r="N3" s="329"/>
      <c r="O3" s="329"/>
      <c r="P3" s="329"/>
      <c r="Q3" s="329"/>
      <c r="R3" s="15"/>
      <c r="S3" s="16" t="s">
        <v>7</v>
      </c>
      <c r="T3" s="17"/>
      <c r="U3" s="16" t="s">
        <v>8</v>
      </c>
      <c r="V3" s="18"/>
      <c r="W3" s="17"/>
      <c r="X3" s="19" t="s">
        <v>9</v>
      </c>
      <c r="Y3" s="20"/>
      <c r="Z3" s="21"/>
      <c r="AA3" s="22" t="s">
        <v>10</v>
      </c>
      <c r="AB3" s="23"/>
      <c r="AC3" s="23"/>
      <c r="AD3" s="23"/>
      <c r="AE3" s="23"/>
      <c r="AF3" s="23"/>
      <c r="AG3" s="141"/>
    </row>
    <row r="4" spans="1:33" ht="121.5" customHeight="1" x14ac:dyDescent="0.2">
      <c r="A4" s="287"/>
      <c r="B4" s="316" t="s">
        <v>481</v>
      </c>
      <c r="C4" s="256" t="s">
        <v>934</v>
      </c>
      <c r="D4" s="316" t="s">
        <v>838</v>
      </c>
      <c r="E4" s="256" t="s">
        <v>15</v>
      </c>
      <c r="F4" s="256" t="s">
        <v>934</v>
      </c>
      <c r="G4" s="256" t="s">
        <v>15</v>
      </c>
      <c r="H4" s="256" t="s">
        <v>839</v>
      </c>
      <c r="I4" s="256" t="s">
        <v>17</v>
      </c>
      <c r="J4" s="256" t="s">
        <v>840</v>
      </c>
      <c r="K4" s="256" t="s">
        <v>19</v>
      </c>
      <c r="L4" s="292" t="s">
        <v>296</v>
      </c>
      <c r="M4" s="292">
        <v>2024</v>
      </c>
      <c r="N4" s="292">
        <v>2025</v>
      </c>
      <c r="O4" s="292">
        <v>2026</v>
      </c>
      <c r="P4" s="292">
        <v>2027</v>
      </c>
      <c r="Q4" s="292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6" t="s">
        <v>28</v>
      </c>
      <c r="Y4" s="26" t="s">
        <v>29</v>
      </c>
      <c r="Z4" s="28" t="s">
        <v>30</v>
      </c>
      <c r="AA4" s="26">
        <v>2024</v>
      </c>
      <c r="AB4" s="26">
        <v>2025</v>
      </c>
      <c r="AC4" s="26">
        <v>2026</v>
      </c>
      <c r="AD4" s="26">
        <v>2027</v>
      </c>
      <c r="AE4" s="26" t="s">
        <v>31</v>
      </c>
      <c r="AF4" s="26" t="s">
        <v>32</v>
      </c>
      <c r="AG4" s="219" t="s">
        <v>33</v>
      </c>
    </row>
    <row r="5" spans="1:33" ht="9.75" customHeight="1" x14ac:dyDescent="0.2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141"/>
    </row>
    <row r="6" spans="1:33" ht="87.75" customHeight="1" x14ac:dyDescent="0.2">
      <c r="A6" s="142"/>
      <c r="B6" s="145" t="s">
        <v>935</v>
      </c>
      <c r="C6" s="144" t="s">
        <v>936</v>
      </c>
      <c r="D6" s="143" t="s">
        <v>937</v>
      </c>
      <c r="E6" s="144" t="s">
        <v>938</v>
      </c>
      <c r="F6" s="144" t="s">
        <v>939</v>
      </c>
      <c r="G6" s="144" t="s">
        <v>940</v>
      </c>
      <c r="H6" s="331" t="s">
        <v>941</v>
      </c>
      <c r="I6" s="269" t="s">
        <v>942</v>
      </c>
      <c r="J6" s="223">
        <v>329906000</v>
      </c>
      <c r="K6" s="148" t="s">
        <v>943</v>
      </c>
      <c r="L6" s="165" t="s">
        <v>715</v>
      </c>
      <c r="M6" s="153">
        <v>3</v>
      </c>
      <c r="N6" s="153">
        <v>3</v>
      </c>
      <c r="O6" s="153">
        <v>3</v>
      </c>
      <c r="P6" s="153">
        <v>3</v>
      </c>
      <c r="Q6" s="170">
        <f>SUM(M6:P6)</f>
        <v>12</v>
      </c>
      <c r="R6" s="251" t="s">
        <v>54</v>
      </c>
      <c r="S6" s="259" t="s">
        <v>46</v>
      </c>
      <c r="T6" s="260" t="str">
        <f>VLOOKUP(S6,IMG!$A$1:$B$28,2,FALSE)</f>
        <v xml:space="preserve">No Aplica </v>
      </c>
      <c r="U6" s="259" t="s">
        <v>46</v>
      </c>
      <c r="V6" s="251" t="str">
        <f>VLOOKUP(U6,IEDI!$A$1:$C$15,3,FALSE)</f>
        <v>N.A</v>
      </c>
      <c r="W6" s="260" t="str">
        <f>VLOOKUP(U6,IEDI!$A$1:$C$15,2,FALSE)</f>
        <v>No Aplica</v>
      </c>
      <c r="X6" s="285" t="s">
        <v>944</v>
      </c>
      <c r="Y6" s="298" t="s">
        <v>945</v>
      </c>
      <c r="Z6" s="270"/>
      <c r="AA6" s="153">
        <v>3</v>
      </c>
      <c r="AB6" s="153">
        <v>3</v>
      </c>
      <c r="AC6" s="153">
        <v>3</v>
      </c>
      <c r="AD6" s="153">
        <v>3</v>
      </c>
      <c r="AE6" s="170">
        <f>SUM(AA6:AD6)</f>
        <v>12</v>
      </c>
      <c r="AF6" s="204" t="s">
        <v>946</v>
      </c>
      <c r="AG6" s="156"/>
    </row>
    <row r="7" spans="1:33" ht="84" customHeight="1" x14ac:dyDescent="0.2">
      <c r="A7" s="157"/>
      <c r="B7" s="158"/>
      <c r="C7" s="159"/>
      <c r="D7" s="262"/>
      <c r="E7" s="159"/>
      <c r="F7" s="159"/>
      <c r="G7" s="159"/>
      <c r="H7" s="331"/>
      <c r="I7" s="269"/>
      <c r="J7" s="223">
        <v>329906001</v>
      </c>
      <c r="K7" s="148" t="s">
        <v>947</v>
      </c>
      <c r="L7" s="165" t="s">
        <v>715</v>
      </c>
      <c r="M7" s="153">
        <v>1</v>
      </c>
      <c r="N7" s="153">
        <v>1</v>
      </c>
      <c r="O7" s="153">
        <v>1</v>
      </c>
      <c r="P7" s="153">
        <v>1</v>
      </c>
      <c r="Q7" s="170">
        <f t="shared" ref="Q7:Q20" si="0">SUM(M7:P7)</f>
        <v>4</v>
      </c>
      <c r="R7" s="251" t="s">
        <v>54</v>
      </c>
      <c r="S7" s="259" t="s">
        <v>46</v>
      </c>
      <c r="T7" s="260" t="str">
        <f>VLOOKUP(S7,IMG!$A$1:$B$28,2,FALSE)</f>
        <v xml:space="preserve">No Aplica </v>
      </c>
      <c r="U7" s="259" t="s">
        <v>46</v>
      </c>
      <c r="V7" s="251" t="str">
        <f>VLOOKUP(U7,IEDI!$A$1:$C$15,3,FALSE)</f>
        <v>N.A</v>
      </c>
      <c r="W7" s="260" t="str">
        <f>VLOOKUP(U7,IEDI!$A$1:$C$15,2,FALSE)</f>
        <v>No Aplica</v>
      </c>
      <c r="X7" s="332"/>
      <c r="Y7" s="299"/>
      <c r="Z7" s="160"/>
      <c r="AA7" s="153">
        <v>1</v>
      </c>
      <c r="AB7" s="153">
        <v>1</v>
      </c>
      <c r="AC7" s="153">
        <v>1</v>
      </c>
      <c r="AD7" s="153">
        <v>1</v>
      </c>
      <c r="AE7" s="170">
        <f t="shared" ref="AE7:AE20" si="1">SUM(AA7:AD7)</f>
        <v>4</v>
      </c>
      <c r="AF7" s="204" t="s">
        <v>948</v>
      </c>
      <c r="AG7" s="156"/>
    </row>
    <row r="8" spans="1:33" ht="90" customHeight="1" x14ac:dyDescent="0.2">
      <c r="A8" s="157"/>
      <c r="B8" s="158"/>
      <c r="C8" s="159"/>
      <c r="D8" s="262"/>
      <c r="E8" s="159"/>
      <c r="F8" s="159"/>
      <c r="G8" s="159"/>
      <c r="H8" s="331"/>
      <c r="I8" s="269"/>
      <c r="J8" s="147">
        <v>329906002</v>
      </c>
      <c r="K8" s="164" t="s">
        <v>949</v>
      </c>
      <c r="L8" s="165" t="s">
        <v>715</v>
      </c>
      <c r="M8" s="153">
        <v>1</v>
      </c>
      <c r="N8" s="153">
        <v>1</v>
      </c>
      <c r="O8" s="153">
        <v>1</v>
      </c>
      <c r="P8" s="153">
        <v>1</v>
      </c>
      <c r="Q8" s="170">
        <f t="shared" si="0"/>
        <v>4</v>
      </c>
      <c r="R8" s="251" t="s">
        <v>54</v>
      </c>
      <c r="S8" s="259" t="s">
        <v>46</v>
      </c>
      <c r="T8" s="260" t="str">
        <f>VLOOKUP(S8,IMG!$A$1:$B$28,2,FALSE)</f>
        <v xml:space="preserve">No Aplica </v>
      </c>
      <c r="U8" s="259" t="s">
        <v>46</v>
      </c>
      <c r="V8" s="251" t="str">
        <f>VLOOKUP(U8,IEDI!$A$1:$C$15,3,FALSE)</f>
        <v>N.A</v>
      </c>
      <c r="W8" s="260" t="str">
        <f>VLOOKUP(U8,IEDI!$A$1:$C$15,2,FALSE)</f>
        <v>No Aplica</v>
      </c>
      <c r="X8" s="332"/>
      <c r="Y8" s="299"/>
      <c r="Z8" s="160"/>
      <c r="AA8" s="153">
        <v>1</v>
      </c>
      <c r="AB8" s="153">
        <v>1</v>
      </c>
      <c r="AC8" s="153">
        <v>1</v>
      </c>
      <c r="AD8" s="153">
        <v>1</v>
      </c>
      <c r="AE8" s="170">
        <f t="shared" si="1"/>
        <v>4</v>
      </c>
      <c r="AF8" s="204" t="s">
        <v>950</v>
      </c>
      <c r="AG8" s="156"/>
    </row>
    <row r="9" spans="1:33" ht="88.5" customHeight="1" x14ac:dyDescent="0.2">
      <c r="A9" s="157"/>
      <c r="B9" s="158"/>
      <c r="C9" s="159"/>
      <c r="D9" s="262"/>
      <c r="E9" s="159"/>
      <c r="F9" s="159"/>
      <c r="G9" s="159"/>
      <c r="H9" s="331"/>
      <c r="I9" s="269"/>
      <c r="J9" s="147">
        <v>329906003</v>
      </c>
      <c r="K9" s="164" t="s">
        <v>951</v>
      </c>
      <c r="L9" s="165" t="s">
        <v>715</v>
      </c>
      <c r="M9" s="153">
        <v>3</v>
      </c>
      <c r="N9" s="153">
        <v>3</v>
      </c>
      <c r="O9" s="153">
        <v>3</v>
      </c>
      <c r="P9" s="153">
        <v>3</v>
      </c>
      <c r="Q9" s="170">
        <f t="shared" si="0"/>
        <v>12</v>
      </c>
      <c r="R9" s="251" t="s">
        <v>54</v>
      </c>
      <c r="S9" s="259" t="s">
        <v>46</v>
      </c>
      <c r="T9" s="260" t="str">
        <f>VLOOKUP(S9,IMG!$A$1:$B$28,2,FALSE)</f>
        <v xml:space="preserve">No Aplica </v>
      </c>
      <c r="U9" s="259" t="s">
        <v>46</v>
      </c>
      <c r="V9" s="251" t="str">
        <f>VLOOKUP(U9,IEDI!$A$1:$C$15,3,FALSE)</f>
        <v>N.A</v>
      </c>
      <c r="W9" s="260" t="str">
        <f>VLOOKUP(U9,IEDI!$A$1:$C$15,2,FALSE)</f>
        <v>No Aplica</v>
      </c>
      <c r="X9" s="332"/>
      <c r="Y9" s="299"/>
      <c r="Z9" s="160"/>
      <c r="AA9" s="153">
        <v>3</v>
      </c>
      <c r="AB9" s="153">
        <v>3</v>
      </c>
      <c r="AC9" s="153">
        <v>3</v>
      </c>
      <c r="AD9" s="153">
        <v>3</v>
      </c>
      <c r="AE9" s="170">
        <f t="shared" si="1"/>
        <v>12</v>
      </c>
      <c r="AF9" s="204" t="s">
        <v>952</v>
      </c>
      <c r="AG9" s="156"/>
    </row>
    <row r="10" spans="1:33" ht="98.25" customHeight="1" x14ac:dyDescent="0.2">
      <c r="A10" s="157"/>
      <c r="B10" s="158"/>
      <c r="C10" s="159"/>
      <c r="D10" s="262"/>
      <c r="E10" s="159"/>
      <c r="F10" s="159"/>
      <c r="G10" s="159"/>
      <c r="H10" s="331"/>
      <c r="I10" s="269"/>
      <c r="J10" s="147">
        <v>329906004</v>
      </c>
      <c r="K10" s="164" t="s">
        <v>953</v>
      </c>
      <c r="L10" s="165" t="s">
        <v>715</v>
      </c>
      <c r="M10" s="153">
        <v>3</v>
      </c>
      <c r="N10" s="153">
        <v>3</v>
      </c>
      <c r="O10" s="153">
        <v>3</v>
      </c>
      <c r="P10" s="153">
        <v>3</v>
      </c>
      <c r="Q10" s="170">
        <f t="shared" si="0"/>
        <v>12</v>
      </c>
      <c r="R10" s="251" t="s">
        <v>54</v>
      </c>
      <c r="S10" s="259" t="s">
        <v>46</v>
      </c>
      <c r="T10" s="260" t="str">
        <f>VLOOKUP(S10,IMG!$A$1:$B$28,2,FALSE)</f>
        <v xml:space="preserve">No Aplica </v>
      </c>
      <c r="U10" s="259" t="s">
        <v>46</v>
      </c>
      <c r="V10" s="251" t="str">
        <f>VLOOKUP(U10,IEDI!$A$1:$C$15,3,FALSE)</f>
        <v>N.A</v>
      </c>
      <c r="W10" s="260" t="str">
        <f>VLOOKUP(U10,IEDI!$A$1:$C$15,2,FALSE)</f>
        <v>No Aplica</v>
      </c>
      <c r="X10" s="286"/>
      <c r="Y10" s="300"/>
      <c r="Z10" s="193"/>
      <c r="AA10" s="153">
        <v>3</v>
      </c>
      <c r="AB10" s="153">
        <v>3</v>
      </c>
      <c r="AC10" s="153">
        <v>3</v>
      </c>
      <c r="AD10" s="153">
        <v>3</v>
      </c>
      <c r="AE10" s="170">
        <f t="shared" si="1"/>
        <v>12</v>
      </c>
      <c r="AF10" s="204" t="s">
        <v>954</v>
      </c>
      <c r="AG10" s="156"/>
    </row>
    <row r="11" spans="1:33" ht="136.5" customHeight="1" x14ac:dyDescent="0.2">
      <c r="A11" s="157"/>
      <c r="B11" s="158"/>
      <c r="C11" s="159"/>
      <c r="D11" s="262"/>
      <c r="E11" s="159"/>
      <c r="F11" s="159"/>
      <c r="G11" s="159"/>
      <c r="H11" s="333" t="s">
        <v>955</v>
      </c>
      <c r="I11" s="265" t="s">
        <v>956</v>
      </c>
      <c r="J11" s="147">
        <v>329906500</v>
      </c>
      <c r="K11" s="164" t="s">
        <v>957</v>
      </c>
      <c r="L11" s="165" t="s">
        <v>958</v>
      </c>
      <c r="M11" s="334">
        <v>0.1</v>
      </c>
      <c r="N11" s="334">
        <v>0.15</v>
      </c>
      <c r="O11" s="334">
        <v>0.2</v>
      </c>
      <c r="P11" s="334">
        <v>0.25</v>
      </c>
      <c r="Q11" s="170">
        <f t="shared" si="0"/>
        <v>0.7</v>
      </c>
      <c r="R11" s="251" t="s">
        <v>54</v>
      </c>
      <c r="S11" s="259" t="s">
        <v>46</v>
      </c>
      <c r="T11" s="260" t="str">
        <f>VLOOKUP(S11,IMG!$A$1:$B$28,2,FALSE)</f>
        <v xml:space="preserve">No Aplica </v>
      </c>
      <c r="U11" s="259" t="s">
        <v>46</v>
      </c>
      <c r="V11" s="251" t="str">
        <f>VLOOKUP(U11,IEDI!$A$1:$C$15,3,FALSE)</f>
        <v>N.A</v>
      </c>
      <c r="W11" s="260" t="str">
        <f>VLOOKUP(U11,IEDI!$A$1:$C$15,2,FALSE)</f>
        <v>No Aplica</v>
      </c>
      <c r="X11" s="258" t="s">
        <v>959</v>
      </c>
      <c r="Y11" s="267" t="s">
        <v>960</v>
      </c>
      <c r="Z11" s="296"/>
      <c r="AA11" s="334">
        <v>0.1</v>
      </c>
      <c r="AB11" s="334">
        <v>0.15</v>
      </c>
      <c r="AC11" s="334">
        <v>0.2</v>
      </c>
      <c r="AD11" s="334">
        <v>0.25</v>
      </c>
      <c r="AE11" s="170">
        <f t="shared" si="1"/>
        <v>0.7</v>
      </c>
      <c r="AF11" s="265" t="s">
        <v>961</v>
      </c>
      <c r="AG11" s="156"/>
    </row>
    <row r="12" spans="1:33" ht="129" customHeight="1" x14ac:dyDescent="0.2">
      <c r="A12" s="157"/>
      <c r="B12" s="158"/>
      <c r="C12" s="159"/>
      <c r="D12" s="262"/>
      <c r="E12" s="159"/>
      <c r="F12" s="159"/>
      <c r="G12" s="159"/>
      <c r="H12" s="335" t="s">
        <v>962</v>
      </c>
      <c r="I12" s="148" t="s">
        <v>963</v>
      </c>
      <c r="J12" s="147">
        <v>329906400</v>
      </c>
      <c r="K12" s="164" t="s">
        <v>964</v>
      </c>
      <c r="L12" s="165" t="s">
        <v>62</v>
      </c>
      <c r="M12" s="153">
        <v>1</v>
      </c>
      <c r="N12" s="153">
        <v>1</v>
      </c>
      <c r="O12" s="153">
        <v>1</v>
      </c>
      <c r="P12" s="153">
        <v>1</v>
      </c>
      <c r="Q12" s="170">
        <f t="shared" si="0"/>
        <v>4</v>
      </c>
      <c r="R12" s="251" t="s">
        <v>54</v>
      </c>
      <c r="S12" s="259" t="s">
        <v>46</v>
      </c>
      <c r="T12" s="252" t="str">
        <f>VLOOKUP(S12,IMG!$A$1:$B$28,2,FALSE)</f>
        <v xml:space="preserve">No Aplica </v>
      </c>
      <c r="U12" s="259" t="s">
        <v>46</v>
      </c>
      <c r="V12" s="251" t="str">
        <f>VLOOKUP(U12,IEDI!$A$1:$C$15,3,FALSE)</f>
        <v>N.A</v>
      </c>
      <c r="W12" s="260" t="str">
        <f>VLOOKUP(U12,IEDI!$A$1:$C$15,2,FALSE)</f>
        <v>No Aplica</v>
      </c>
      <c r="X12" s="258" t="s">
        <v>965</v>
      </c>
      <c r="Y12" s="148" t="s">
        <v>966</v>
      </c>
      <c r="Z12" s="296"/>
      <c r="AA12" s="153">
        <v>1</v>
      </c>
      <c r="AB12" s="153">
        <v>1</v>
      </c>
      <c r="AC12" s="153">
        <v>1</v>
      </c>
      <c r="AD12" s="153">
        <v>1</v>
      </c>
      <c r="AE12" s="170">
        <f t="shared" si="1"/>
        <v>4</v>
      </c>
      <c r="AF12" s="148" t="s">
        <v>967</v>
      </c>
      <c r="AG12" s="156"/>
    </row>
    <row r="13" spans="1:33" ht="80.25" customHeight="1" x14ac:dyDescent="0.2">
      <c r="A13" s="157"/>
      <c r="B13" s="158"/>
      <c r="C13" s="159"/>
      <c r="D13" s="262"/>
      <c r="E13" s="159"/>
      <c r="F13" s="159"/>
      <c r="G13" s="159"/>
      <c r="H13" s="336" t="s">
        <v>968</v>
      </c>
      <c r="I13" s="285" t="s">
        <v>969</v>
      </c>
      <c r="J13" s="147">
        <v>329906200</v>
      </c>
      <c r="K13" s="164" t="s">
        <v>970</v>
      </c>
      <c r="L13" s="165" t="s">
        <v>715</v>
      </c>
      <c r="M13" s="153">
        <v>2</v>
      </c>
      <c r="N13" s="153">
        <v>2</v>
      </c>
      <c r="O13" s="153">
        <v>2</v>
      </c>
      <c r="P13" s="153">
        <v>2</v>
      </c>
      <c r="Q13" s="170">
        <f t="shared" si="0"/>
        <v>8</v>
      </c>
      <c r="R13" s="251" t="s">
        <v>44</v>
      </c>
      <c r="S13" s="259" t="s">
        <v>46</v>
      </c>
      <c r="T13" s="252"/>
      <c r="U13" s="259" t="s">
        <v>46</v>
      </c>
      <c r="V13" s="251" t="str">
        <f>VLOOKUP(U13,IEDI!$A$1:$C$15,3,FALSE)</f>
        <v>N.A</v>
      </c>
      <c r="W13" s="260" t="str">
        <f>VLOOKUP(U13,IEDI!$A$1:$C$15,2,FALSE)</f>
        <v>No Aplica</v>
      </c>
      <c r="X13" s="285" t="s">
        <v>971</v>
      </c>
      <c r="Y13" s="285" t="s">
        <v>972</v>
      </c>
      <c r="Z13" s="270" t="s">
        <v>49</v>
      </c>
      <c r="AA13" s="153">
        <v>2</v>
      </c>
      <c r="AB13" s="153">
        <v>2</v>
      </c>
      <c r="AC13" s="153">
        <v>2</v>
      </c>
      <c r="AD13" s="153">
        <v>2</v>
      </c>
      <c r="AE13" s="170">
        <f t="shared" si="1"/>
        <v>8</v>
      </c>
      <c r="AF13" s="164" t="s">
        <v>973</v>
      </c>
      <c r="AG13" s="156"/>
    </row>
    <row r="14" spans="1:33" ht="81" customHeight="1" x14ac:dyDescent="0.2">
      <c r="A14" s="157"/>
      <c r="B14" s="158"/>
      <c r="C14" s="159"/>
      <c r="D14" s="262"/>
      <c r="E14" s="159"/>
      <c r="F14" s="159"/>
      <c r="G14" s="159"/>
      <c r="H14" s="337"/>
      <c r="I14" s="332"/>
      <c r="J14" s="147">
        <v>329906300</v>
      </c>
      <c r="K14" s="164" t="s">
        <v>714</v>
      </c>
      <c r="L14" s="165" t="s">
        <v>715</v>
      </c>
      <c r="M14" s="153">
        <v>3</v>
      </c>
      <c r="N14" s="153">
        <v>3</v>
      </c>
      <c r="O14" s="153">
        <v>3</v>
      </c>
      <c r="P14" s="153">
        <v>3</v>
      </c>
      <c r="Q14" s="170">
        <f t="shared" si="0"/>
        <v>12</v>
      </c>
      <c r="R14" s="251" t="s">
        <v>54</v>
      </c>
      <c r="S14" s="259" t="s">
        <v>46</v>
      </c>
      <c r="T14" s="252"/>
      <c r="U14" s="259" t="s">
        <v>46</v>
      </c>
      <c r="V14" s="251" t="str">
        <f>VLOOKUP(U14,IEDI!$A$1:$C$15,3,FALSE)</f>
        <v>N.A</v>
      </c>
      <c r="W14" s="260" t="str">
        <f>VLOOKUP(U14,IEDI!$A$1:$C$15,2,FALSE)</f>
        <v>No Aplica</v>
      </c>
      <c r="X14" s="332"/>
      <c r="Y14" s="332"/>
      <c r="Z14" s="160"/>
      <c r="AA14" s="153">
        <v>3</v>
      </c>
      <c r="AB14" s="153">
        <v>3</v>
      </c>
      <c r="AC14" s="153">
        <v>3</v>
      </c>
      <c r="AD14" s="153">
        <v>3</v>
      </c>
      <c r="AE14" s="170">
        <f t="shared" si="1"/>
        <v>12</v>
      </c>
      <c r="AF14" s="164" t="s">
        <v>974</v>
      </c>
      <c r="AG14" s="156"/>
    </row>
    <row r="15" spans="1:33" ht="104.25" customHeight="1" x14ac:dyDescent="0.2">
      <c r="A15" s="157"/>
      <c r="B15" s="158"/>
      <c r="C15" s="159"/>
      <c r="D15" s="262"/>
      <c r="E15" s="159"/>
      <c r="F15" s="159"/>
      <c r="G15" s="159"/>
      <c r="H15" s="337"/>
      <c r="I15" s="332"/>
      <c r="J15" s="147">
        <v>329906301</v>
      </c>
      <c r="K15" s="164" t="s">
        <v>975</v>
      </c>
      <c r="L15" s="165" t="s">
        <v>715</v>
      </c>
      <c r="M15" s="153" t="s">
        <v>976</v>
      </c>
      <c r="N15" s="153" t="s">
        <v>976</v>
      </c>
      <c r="O15" s="153" t="s">
        <v>976</v>
      </c>
      <c r="P15" s="153" t="s">
        <v>977</v>
      </c>
      <c r="Q15" s="170">
        <f t="shared" si="0"/>
        <v>0</v>
      </c>
      <c r="R15" s="251" t="s">
        <v>54</v>
      </c>
      <c r="S15" s="259" t="s">
        <v>46</v>
      </c>
      <c r="T15" s="260" t="str">
        <f>VLOOKUP(S15,IMG!$A$1:$B$28,2,FALSE)</f>
        <v xml:space="preserve">No Aplica </v>
      </c>
      <c r="U15" s="259" t="s">
        <v>46</v>
      </c>
      <c r="V15" s="251" t="str">
        <f>VLOOKUP(U15,IEDI!$A$1:$C$15,3,FALSE)</f>
        <v>N.A</v>
      </c>
      <c r="W15" s="260" t="str">
        <f>VLOOKUP(U15,IEDI!$A$1:$C$15,2,FALSE)</f>
        <v>No Aplica</v>
      </c>
      <c r="X15" s="332"/>
      <c r="Y15" s="332"/>
      <c r="Z15" s="160"/>
      <c r="AA15" s="153" t="s">
        <v>976</v>
      </c>
      <c r="AB15" s="153" t="s">
        <v>976</v>
      </c>
      <c r="AC15" s="153" t="s">
        <v>976</v>
      </c>
      <c r="AD15" s="153" t="s">
        <v>977</v>
      </c>
      <c r="AE15" s="170">
        <f>SUM(AA15:AD15)</f>
        <v>0</v>
      </c>
      <c r="AF15" s="164" t="s">
        <v>978</v>
      </c>
      <c r="AG15" s="156"/>
    </row>
    <row r="16" spans="1:33" ht="104.25" customHeight="1" x14ac:dyDescent="0.2">
      <c r="A16" s="157"/>
      <c r="B16" s="158"/>
      <c r="C16" s="159"/>
      <c r="D16" s="262"/>
      <c r="E16" s="159"/>
      <c r="F16" s="159"/>
      <c r="G16" s="159"/>
      <c r="H16" s="338"/>
      <c r="I16" s="286"/>
      <c r="J16" s="147">
        <v>329906302</v>
      </c>
      <c r="K16" s="164" t="s">
        <v>979</v>
      </c>
      <c r="L16" s="165" t="s">
        <v>715</v>
      </c>
      <c r="M16" s="153" t="s">
        <v>976</v>
      </c>
      <c r="N16" s="153" t="s">
        <v>976</v>
      </c>
      <c r="O16" s="153" t="s">
        <v>976</v>
      </c>
      <c r="P16" s="153" t="s">
        <v>977</v>
      </c>
      <c r="Q16" s="170">
        <f t="shared" si="0"/>
        <v>0</v>
      </c>
      <c r="R16" s="251" t="s">
        <v>54</v>
      </c>
      <c r="S16" s="259" t="s">
        <v>46</v>
      </c>
      <c r="T16" s="260" t="str">
        <f>VLOOKUP(S16,IMG!$A$1:$B$28,2,FALSE)</f>
        <v xml:space="preserve">No Aplica </v>
      </c>
      <c r="U16" s="259" t="s">
        <v>46</v>
      </c>
      <c r="V16" s="251" t="str">
        <f>VLOOKUP(U16,IEDI!$A$1:$C$15,3,FALSE)</f>
        <v>N.A</v>
      </c>
      <c r="W16" s="260" t="str">
        <f>VLOOKUP(U16,IEDI!$A$1:$C$15,2,FALSE)</f>
        <v>No Aplica</v>
      </c>
      <c r="X16" s="286"/>
      <c r="Y16" s="286"/>
      <c r="Z16" s="193"/>
      <c r="AA16" s="153" t="s">
        <v>976</v>
      </c>
      <c r="AB16" s="153" t="s">
        <v>976</v>
      </c>
      <c r="AC16" s="153" t="s">
        <v>976</v>
      </c>
      <c r="AD16" s="153" t="s">
        <v>977</v>
      </c>
      <c r="AE16" s="170">
        <f>SUM(AA16:AD16)</f>
        <v>0</v>
      </c>
      <c r="AF16" s="164" t="s">
        <v>980</v>
      </c>
      <c r="AG16" s="156"/>
    </row>
    <row r="17" spans="1:33" ht="104.25" customHeight="1" x14ac:dyDescent="0.2">
      <c r="A17" s="157"/>
      <c r="B17" s="158"/>
      <c r="C17" s="159"/>
      <c r="D17" s="262"/>
      <c r="E17" s="159"/>
      <c r="F17" s="159"/>
      <c r="G17" s="192"/>
      <c r="H17" s="339"/>
      <c r="I17" s="340"/>
      <c r="J17" s="147"/>
      <c r="K17" s="164"/>
      <c r="L17" s="165"/>
      <c r="M17" s="153"/>
      <c r="N17" s="153"/>
      <c r="O17" s="153"/>
      <c r="P17" s="153"/>
      <c r="Q17" s="170"/>
      <c r="R17" s="251" t="s">
        <v>54</v>
      </c>
      <c r="S17" s="259" t="s">
        <v>46</v>
      </c>
      <c r="T17" s="260" t="str">
        <f>VLOOKUP(S17,IMG!$A$1:$B$28,2,FALSE)</f>
        <v xml:space="preserve">No Aplica </v>
      </c>
      <c r="U17" s="259" t="s">
        <v>46</v>
      </c>
      <c r="V17" s="251" t="str">
        <f>VLOOKUP(U17,IEDI!$A$1:$C$15,3,FALSE)</f>
        <v>N.A</v>
      </c>
      <c r="W17" s="260" t="str">
        <f>VLOOKUP(U17,IEDI!$A$1:$C$15,2,FALSE)</f>
        <v>No Aplica</v>
      </c>
      <c r="X17" s="341" t="s">
        <v>981</v>
      </c>
      <c r="Y17" s="341" t="s">
        <v>982</v>
      </c>
      <c r="Z17" s="296" t="s">
        <v>49</v>
      </c>
      <c r="AA17" s="229">
        <v>1</v>
      </c>
      <c r="AB17" s="229">
        <v>1</v>
      </c>
      <c r="AC17" s="153">
        <v>1</v>
      </c>
      <c r="AD17" s="153">
        <v>1</v>
      </c>
      <c r="AE17" s="170">
        <f>SUM(AA17:AD17)</f>
        <v>4</v>
      </c>
      <c r="AF17" s="164" t="s">
        <v>983</v>
      </c>
      <c r="AG17" s="156"/>
    </row>
    <row r="18" spans="1:33" ht="104.25" customHeight="1" x14ac:dyDescent="0.2">
      <c r="A18" s="157"/>
      <c r="B18" s="158"/>
      <c r="C18" s="159"/>
      <c r="D18" s="262"/>
      <c r="E18" s="159"/>
      <c r="F18" s="159"/>
      <c r="G18" s="144" t="s">
        <v>984</v>
      </c>
      <c r="H18" s="335" t="s">
        <v>985</v>
      </c>
      <c r="I18" s="265" t="s">
        <v>986</v>
      </c>
      <c r="J18" s="147">
        <v>329901500</v>
      </c>
      <c r="K18" s="164" t="s">
        <v>987</v>
      </c>
      <c r="L18" s="165" t="s">
        <v>988</v>
      </c>
      <c r="M18" s="153"/>
      <c r="N18" s="153"/>
      <c r="O18" s="153"/>
      <c r="P18" s="153"/>
      <c r="Q18" s="170">
        <f t="shared" si="0"/>
        <v>0</v>
      </c>
      <c r="R18" s="251" t="s">
        <v>44</v>
      </c>
      <c r="S18" s="259" t="s">
        <v>46</v>
      </c>
      <c r="T18" s="260" t="str">
        <f>VLOOKUP(S18,IMG!$A$1:$B$28,2,FALSE)</f>
        <v xml:space="preserve">No Aplica </v>
      </c>
      <c r="U18" s="259" t="s">
        <v>46</v>
      </c>
      <c r="V18" s="251" t="str">
        <f>VLOOKUP(U18,IEDI!$A$1:$C$15,3,FALSE)</f>
        <v>N.A</v>
      </c>
      <c r="W18" s="260" t="str">
        <f>VLOOKUP(U18,IEDI!$A$1:$C$15,2,FALSE)</f>
        <v>No Aplica</v>
      </c>
      <c r="X18" s="342" t="s">
        <v>989</v>
      </c>
      <c r="Y18" s="148" t="s">
        <v>990</v>
      </c>
      <c r="Z18" s="296" t="s">
        <v>49</v>
      </c>
      <c r="AA18" s="229"/>
      <c r="AB18" s="343">
        <v>1</v>
      </c>
      <c r="AC18" s="153"/>
      <c r="AD18" s="153"/>
      <c r="AE18" s="170">
        <f>SUM(AA18:AD18)</f>
        <v>1</v>
      </c>
      <c r="AF18" s="148" t="s">
        <v>991</v>
      </c>
      <c r="AG18" s="156"/>
    </row>
    <row r="19" spans="1:33" ht="104.25" customHeight="1" x14ac:dyDescent="0.2">
      <c r="A19" s="157"/>
      <c r="B19" s="158"/>
      <c r="C19" s="159"/>
      <c r="D19" s="262"/>
      <c r="E19" s="159"/>
      <c r="F19" s="159"/>
      <c r="G19" s="159"/>
      <c r="H19" s="344" t="s">
        <v>992</v>
      </c>
      <c r="I19" s="265" t="s">
        <v>993</v>
      </c>
      <c r="J19" s="147">
        <v>329901600</v>
      </c>
      <c r="K19" s="164" t="s">
        <v>994</v>
      </c>
      <c r="L19" s="165" t="s">
        <v>988</v>
      </c>
      <c r="M19" s="153">
        <v>1</v>
      </c>
      <c r="N19" s="153">
        <v>1</v>
      </c>
      <c r="O19" s="153">
        <v>1</v>
      </c>
      <c r="P19" s="153">
        <v>1</v>
      </c>
      <c r="Q19" s="170">
        <f t="shared" si="0"/>
        <v>4</v>
      </c>
      <c r="R19" s="251" t="s">
        <v>44</v>
      </c>
      <c r="S19" s="259" t="s">
        <v>46</v>
      </c>
      <c r="T19" s="260" t="str">
        <f>VLOOKUP(S19,IMG!$A$1:$B$28,2,FALSE)</f>
        <v xml:space="preserve">No Aplica </v>
      </c>
      <c r="U19" s="259" t="s">
        <v>46</v>
      </c>
      <c r="V19" s="251" t="str">
        <f>VLOOKUP(U19,IEDI!$A$1:$C$15,3,FALSE)</f>
        <v>N.A</v>
      </c>
      <c r="W19" s="260" t="str">
        <f>VLOOKUP(U19,IEDI!$A$1:$C$15,2,FALSE)</f>
        <v>No Aplica</v>
      </c>
      <c r="X19" s="342" t="s">
        <v>995</v>
      </c>
      <c r="Y19" s="265" t="s">
        <v>993</v>
      </c>
      <c r="Z19" s="296" t="s">
        <v>49</v>
      </c>
      <c r="AA19" s="153">
        <v>1</v>
      </c>
      <c r="AB19" s="153">
        <v>1</v>
      </c>
      <c r="AC19" s="153">
        <v>1</v>
      </c>
      <c r="AD19" s="153">
        <v>1</v>
      </c>
      <c r="AE19" s="170">
        <f t="shared" si="1"/>
        <v>4</v>
      </c>
      <c r="AF19" s="148" t="s">
        <v>996</v>
      </c>
      <c r="AG19" s="156"/>
    </row>
    <row r="20" spans="1:33" ht="122.25" customHeight="1" x14ac:dyDescent="0.2">
      <c r="A20" s="190"/>
      <c r="B20" s="191"/>
      <c r="C20" s="192"/>
      <c r="D20" s="275"/>
      <c r="E20" s="192"/>
      <c r="F20" s="192"/>
      <c r="G20" s="192"/>
      <c r="H20" s="344"/>
      <c r="I20" s="222" t="s">
        <v>997</v>
      </c>
      <c r="J20" s="147">
        <v>329901600</v>
      </c>
      <c r="K20" s="164" t="s">
        <v>994</v>
      </c>
      <c r="L20" s="266" t="s">
        <v>988</v>
      </c>
      <c r="M20" s="153">
        <v>1</v>
      </c>
      <c r="N20" s="153">
        <v>1</v>
      </c>
      <c r="O20" s="153">
        <v>1</v>
      </c>
      <c r="P20" s="153">
        <v>1</v>
      </c>
      <c r="Q20" s="170">
        <f t="shared" si="0"/>
        <v>4</v>
      </c>
      <c r="R20" s="251" t="s">
        <v>44</v>
      </c>
      <c r="S20" s="259" t="s">
        <v>46</v>
      </c>
      <c r="T20" s="260" t="str">
        <f>VLOOKUP(S20,IMG!$A$1:$B$28,2,FALSE)</f>
        <v xml:space="preserve">No Aplica </v>
      </c>
      <c r="U20" s="259" t="s">
        <v>46</v>
      </c>
      <c r="V20" s="251" t="str">
        <f>VLOOKUP(U20,IEDI!$A$1:$C$15,3,FALSE)</f>
        <v>N.A</v>
      </c>
      <c r="W20" s="260" t="str">
        <f>VLOOKUP(U20,IEDI!$A$1:$C$15,2,FALSE)</f>
        <v>No Aplica</v>
      </c>
      <c r="X20" s="342" t="s">
        <v>998</v>
      </c>
      <c r="Y20" s="222" t="s">
        <v>997</v>
      </c>
      <c r="Z20" s="296" t="s">
        <v>49</v>
      </c>
      <c r="AA20" s="153">
        <v>1</v>
      </c>
      <c r="AB20" s="153">
        <v>1</v>
      </c>
      <c r="AC20" s="153">
        <v>1</v>
      </c>
      <c r="AD20" s="153">
        <v>1</v>
      </c>
      <c r="AE20" s="170">
        <f t="shared" si="1"/>
        <v>4</v>
      </c>
      <c r="AF20" s="148" t="s">
        <v>999</v>
      </c>
      <c r="AG20" s="156"/>
    </row>
  </sheetData>
  <sheetProtection algorithmName="SHA-512" hashValue="pN8EswyeYuK0GMu8yTmJwPRY715NMUqbZbAfLZT/0lhtoFZjVL6PxrDeAcDqP8VLolG/eVCG2xO/hQBBGYE2Gw==" saltValue="Gc43z1jAR4WjnTNnj5wCbA==" spinCount="100000" sheet="1" objects="1" scenarios="1"/>
  <mergeCells count="30">
    <mergeCell ref="S3:T3"/>
    <mergeCell ref="U3:W3"/>
    <mergeCell ref="X3:Z3"/>
    <mergeCell ref="AA3:AF3"/>
    <mergeCell ref="Y6:Y10"/>
    <mergeCell ref="Z6:Z10"/>
    <mergeCell ref="A1:Q1"/>
    <mergeCell ref="G3:L3"/>
    <mergeCell ref="M3:Q3"/>
    <mergeCell ref="A2:Q2"/>
    <mergeCell ref="A6:A20"/>
    <mergeCell ref="B6:B20"/>
    <mergeCell ref="C6:C20"/>
    <mergeCell ref="D6:D20"/>
    <mergeCell ref="E6:E20"/>
    <mergeCell ref="B3:C3"/>
    <mergeCell ref="D3:F3"/>
    <mergeCell ref="G18:G20"/>
    <mergeCell ref="F6:F20"/>
    <mergeCell ref="A3:A4"/>
    <mergeCell ref="H13:H16"/>
    <mergeCell ref="G6:G17"/>
    <mergeCell ref="Z13:Z16"/>
    <mergeCell ref="I13:I16"/>
    <mergeCell ref="H19:H20"/>
    <mergeCell ref="H6:H10"/>
    <mergeCell ref="I6:I10"/>
    <mergeCell ref="X6:X10"/>
    <mergeCell ref="X13:X16"/>
    <mergeCell ref="Y13:Y16"/>
  </mergeCells>
  <phoneticPr fontId="18" type="noConversion"/>
  <dataValidations count="4">
    <dataValidation type="list" allowBlank="1" showInputMessage="1" showErrorMessage="1" sqref="Z6 Z11:Z13 Z17:Z20" xr:uid="{AC697D64-B4F6-415E-BB47-CAA841C49438}">
      <formula1>"PGOF - TALLER COMUNITARIO,DRMI,POMCAS,PGOF,PORH,REGLAMENTACIÓN,TALLER COMUNITARIO,RONDA HÍDRICA"</formula1>
    </dataValidation>
    <dataValidation type="list" allowBlank="1" showInputMessage="1" showErrorMessage="1" sqref="U6:U20" xr:uid="{C75721A8-C893-4991-8545-277A46F16C70}">
      <formula1>"1,2,3,4,5,6,7,8,9,10,11,12,13,14,N.A"</formula1>
    </dataValidation>
    <dataValidation type="list" allowBlank="1" showInputMessage="1" showErrorMessage="1" sqref="S6:S20" xr:uid="{D1CD75E1-4E3D-4941-8021-CE73CD85FD15}">
      <formula1>"IMG_1,IMG_2,IMG_3,IMG_4,IMG_5,IMG_6,IMG_7,IMG_8,IMG_9,IMG_10,IMG_11,IMG_12,IMG_13,IMG_14,IMG_15,IMG_16,IMG_17,IMG_18,IMG_19,IMG_20,IMG_21,IMG_22,IMG_23,IMG_24,IMG_25,IMG_26,IMG_27,N.A"</formula1>
    </dataValidation>
    <dataValidation type="list" allowBlank="1" showInputMessage="1" showErrorMessage="1" sqref="R6:R20" xr:uid="{B9A71029-1606-4322-A473-0B31C074A73E}">
      <formula1>"CONVENIOS Y ALIANZAS,MISIONAL - ALIANZAS,COMPRA DE PREDIOS,MISIONAL, CONTRATACIÓN EXTERNA,ALIANZAS"</formula1>
    </dataValidation>
  </dataValidations>
  <pageMargins left="0.51181102362204722" right="0.51181102362204722" top="0.74803149606299213" bottom="0.74803149606299213" header="0.31496062992125984" footer="0.31496062992125984"/>
  <pageSetup paperSize="258" scale="3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31F3-F7FD-4F40-B33A-CD9C0B5A234C}">
  <dimension ref="A1:G28"/>
  <sheetViews>
    <sheetView workbookViewId="0">
      <selection activeCell="E12" sqref="E12"/>
    </sheetView>
  </sheetViews>
  <sheetFormatPr baseColWidth="10" defaultColWidth="11.42578125" defaultRowHeight="16.5" x14ac:dyDescent="0.3"/>
  <cols>
    <col min="1" max="1" width="11.42578125" style="346"/>
    <col min="2" max="2" width="91.5703125" style="345" customWidth="1"/>
    <col min="3" max="16384" width="11.42578125" style="345"/>
  </cols>
  <sheetData>
    <row r="1" spans="1:7" ht="33" x14ac:dyDescent="0.3">
      <c r="A1" s="152" t="s">
        <v>398</v>
      </c>
      <c r="B1" s="347" t="s">
        <v>1000</v>
      </c>
    </row>
    <row r="2" spans="1:7" x14ac:dyDescent="0.3">
      <c r="A2" s="152" t="s">
        <v>507</v>
      </c>
      <c r="B2" s="347" t="s">
        <v>1001</v>
      </c>
    </row>
    <row r="3" spans="1:7" x14ac:dyDescent="0.3">
      <c r="A3" s="152" t="s">
        <v>584</v>
      </c>
      <c r="B3" s="347" t="s">
        <v>1002</v>
      </c>
    </row>
    <row r="4" spans="1:7" x14ac:dyDescent="0.3">
      <c r="A4" s="152" t="s">
        <v>535</v>
      </c>
      <c r="B4" s="347" t="s">
        <v>1003</v>
      </c>
    </row>
    <row r="5" spans="1:7" x14ac:dyDescent="0.3">
      <c r="A5" s="152" t="s">
        <v>550</v>
      </c>
      <c r="B5" s="347" t="s">
        <v>1004</v>
      </c>
      <c r="G5" s="345" t="s">
        <v>1005</v>
      </c>
    </row>
    <row r="6" spans="1:7" ht="33" x14ac:dyDescent="0.3">
      <c r="A6" s="152" t="s">
        <v>1006</v>
      </c>
      <c r="B6" s="347" t="s">
        <v>1007</v>
      </c>
    </row>
    <row r="7" spans="1:7" ht="33" x14ac:dyDescent="0.3">
      <c r="A7" s="152" t="s">
        <v>765</v>
      </c>
      <c r="B7" s="347" t="s">
        <v>1008</v>
      </c>
    </row>
    <row r="8" spans="1:7" x14ac:dyDescent="0.3">
      <c r="A8" s="152" t="s">
        <v>256</v>
      </c>
      <c r="B8" s="347" t="s">
        <v>1009</v>
      </c>
    </row>
    <row r="9" spans="1:7" ht="33" x14ac:dyDescent="0.3">
      <c r="A9" s="152" t="s">
        <v>381</v>
      </c>
      <c r="B9" s="347" t="s">
        <v>1010</v>
      </c>
    </row>
    <row r="10" spans="1:7" x14ac:dyDescent="0.3">
      <c r="A10" s="152" t="s">
        <v>375</v>
      </c>
      <c r="B10" s="347" t="s">
        <v>1011</v>
      </c>
    </row>
    <row r="11" spans="1:7" x14ac:dyDescent="0.3">
      <c r="A11" s="152" t="s">
        <v>248</v>
      </c>
      <c r="B11" s="347" t="s">
        <v>1012</v>
      </c>
    </row>
    <row r="12" spans="1:7" x14ac:dyDescent="0.3">
      <c r="A12" s="152" t="s">
        <v>372</v>
      </c>
      <c r="B12" s="347" t="s">
        <v>1013</v>
      </c>
    </row>
    <row r="13" spans="1:7" x14ac:dyDescent="0.3">
      <c r="A13" s="152" t="s">
        <v>411</v>
      </c>
      <c r="B13" s="347" t="s">
        <v>1014</v>
      </c>
    </row>
    <row r="14" spans="1:7" x14ac:dyDescent="0.3">
      <c r="A14" s="152" t="s">
        <v>420</v>
      </c>
      <c r="B14" s="347" t="s">
        <v>1015</v>
      </c>
    </row>
    <row r="15" spans="1:7" x14ac:dyDescent="0.3">
      <c r="A15" s="152" t="s">
        <v>337</v>
      </c>
      <c r="B15" s="347" t="s">
        <v>1016</v>
      </c>
    </row>
    <row r="16" spans="1:7" x14ac:dyDescent="0.3">
      <c r="A16" s="152" t="s">
        <v>1017</v>
      </c>
      <c r="B16" s="347" t="s">
        <v>1018</v>
      </c>
    </row>
    <row r="17" spans="1:2" ht="33" x14ac:dyDescent="0.3">
      <c r="A17" s="152" t="s">
        <v>201</v>
      </c>
      <c r="B17" s="347" t="s">
        <v>1019</v>
      </c>
    </row>
    <row r="18" spans="1:2" x14ac:dyDescent="0.3">
      <c r="A18" s="152" t="s">
        <v>45</v>
      </c>
      <c r="B18" s="347" t="s">
        <v>1020</v>
      </c>
    </row>
    <row r="19" spans="1:2" x14ac:dyDescent="0.3">
      <c r="A19" s="152" t="s">
        <v>145</v>
      </c>
      <c r="B19" s="347" t="s">
        <v>1021</v>
      </c>
    </row>
    <row r="20" spans="1:2" x14ac:dyDescent="0.3">
      <c r="A20" s="152" t="s">
        <v>55</v>
      </c>
      <c r="B20" s="347" t="s">
        <v>1022</v>
      </c>
    </row>
    <row r="21" spans="1:2" x14ac:dyDescent="0.3">
      <c r="A21" s="152" t="s">
        <v>111</v>
      </c>
      <c r="B21" s="347" t="s">
        <v>1023</v>
      </c>
    </row>
    <row r="22" spans="1:2" x14ac:dyDescent="0.3">
      <c r="A22" s="152" t="s">
        <v>129</v>
      </c>
      <c r="B22" s="347" t="s">
        <v>1024</v>
      </c>
    </row>
    <row r="23" spans="1:2" x14ac:dyDescent="0.3">
      <c r="A23" s="152" t="s">
        <v>123</v>
      </c>
      <c r="B23" s="347" t="s">
        <v>1025</v>
      </c>
    </row>
    <row r="24" spans="1:2" ht="49.5" x14ac:dyDescent="0.3">
      <c r="A24" s="152" t="s">
        <v>616</v>
      </c>
      <c r="B24" s="347" t="s">
        <v>1026</v>
      </c>
    </row>
    <row r="25" spans="1:2" x14ac:dyDescent="0.3">
      <c r="A25" s="152" t="s">
        <v>226</v>
      </c>
      <c r="B25" s="347" t="s">
        <v>1027</v>
      </c>
    </row>
    <row r="26" spans="1:2" x14ac:dyDescent="0.3">
      <c r="A26" s="152" t="s">
        <v>721</v>
      </c>
      <c r="B26" s="347" t="s">
        <v>1028</v>
      </c>
    </row>
    <row r="27" spans="1:2" x14ac:dyDescent="0.3">
      <c r="A27" s="152" t="s">
        <v>850</v>
      </c>
      <c r="B27" s="347" t="s">
        <v>1029</v>
      </c>
    </row>
    <row r="28" spans="1:2" x14ac:dyDescent="0.3">
      <c r="A28" s="348" t="s">
        <v>46</v>
      </c>
      <c r="B28" s="349" t="s">
        <v>1030</v>
      </c>
    </row>
  </sheetData>
  <sheetProtection algorithmName="SHA-512" hashValue="Y1JWl1HpZELQi+Slj9PFuzNwuP8xeNJOcvkaTMnaR23EF6u6D0Y20B663/T5n+1Rtb3T6WV+MKvga1AZ2cKvBg==" saltValue="KijJTaGI173ySATrFYzLyQ==" spinCount="100000" sheet="1" objects="1" scenarios="1"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LÍNEA 1</vt:lpstr>
      <vt:lpstr>LÍNEA 2</vt:lpstr>
      <vt:lpstr>LÍNEA 3</vt:lpstr>
      <vt:lpstr>LÍNEA 4</vt:lpstr>
      <vt:lpstr>LÍNEA 5</vt:lpstr>
      <vt:lpstr>LÍNEA 6</vt:lpstr>
      <vt:lpstr>LÍNEA 7</vt:lpstr>
      <vt:lpstr>LÍNEA 8</vt:lpstr>
      <vt:lpstr>IMG</vt:lpstr>
      <vt:lpstr>IEDI</vt:lpstr>
      <vt:lpstr>'LÍNEA 1'!Área_de_impresión</vt:lpstr>
      <vt:lpstr>'LÍNEA 2'!Área_de_impresión</vt:lpstr>
      <vt:lpstr>'LÍNEA 3'!Área_de_impresión</vt:lpstr>
      <vt:lpstr>'LÍNEA 4'!Área_de_impresión</vt:lpstr>
      <vt:lpstr>'LÍNEA 5'!Área_de_impresión</vt:lpstr>
      <vt:lpstr>'LÍNEA 6'!Área_de_impresión</vt:lpstr>
      <vt:lpstr>'LÍNEA 7'!Área_de_impresión</vt:lpstr>
      <vt:lpstr>'LÍNEA 8'!Área_de_impresión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Gladys Cecilia Osorio Cavanzo</cp:lastModifiedBy>
  <cp:revision/>
  <dcterms:created xsi:type="dcterms:W3CDTF">2022-07-14T20:50:58Z</dcterms:created>
  <dcterms:modified xsi:type="dcterms:W3CDTF">2024-08-22T19:01:36Z</dcterms:modified>
  <cp:category/>
  <cp:contentStatus/>
</cp:coreProperties>
</file>